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K117310000000000020\AppData\Roaming\DokOrg\CheckOut\37aba4ec-9cfa-4af4-8023-64295552c6ee\281895\"/>
    </mc:Choice>
  </mc:AlternateContent>
  <xr:revisionPtr revIDLastSave="0" documentId="13_ncr:1_{544FF05B-6AA5-4B1C-BEE3-2F5344E205DD}" xr6:coauthVersionLast="47" xr6:coauthVersionMax="47" xr10:uidLastSave="{00000000-0000-0000-0000-000000000000}"/>
  <workbookProtection lockStructure="1"/>
  <bookViews>
    <workbookView xWindow="510" yWindow="-120" windowWidth="28410" windowHeight="15840" xr2:uid="{F0BCFFFA-348F-47D0-ADC9-0CA9949EB7B2}"/>
  </bookViews>
  <sheets>
    <sheet name="Aufstellung" sheetId="1" r:id="rId1"/>
    <sheet name="VMA" sheetId="4" r:id="rId2"/>
    <sheet name="Hinweise" sheetId="2" r:id="rId3"/>
  </sheets>
  <definedNames>
    <definedName name="_xlnm.Print_Titles" localSheetId="0">Aufstellung!$13:$13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J15" i="1"/>
  <c r="J16" i="1"/>
  <c r="J17" i="1"/>
  <c r="J18"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K15" i="1"/>
  <c r="K16" i="1"/>
  <c r="K17" i="1"/>
  <c r="K18"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J391" i="1" s="1"/>
  <c r="M14" i="1"/>
  <c r="C10" i="1" s="1"/>
  <c r="J19" i="1" l="1"/>
  <c r="K19" i="1" s="1"/>
  <c r="J14" i="1"/>
  <c r="K391" i="1"/>
  <c r="K14" i="1"/>
  <c r="C8" i="1" l="1"/>
  <c r="C7" i="1"/>
  <c r="C9" i="1"/>
  <c r="C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Naudzsus, Max</author>
  </authors>
  <commentList>
    <comment ref="F13" authorId="0" shapeId="0" xr:uid="{B74DA6F2-F38D-43F6-8E74-F29523904741}">
      <text>
        <r>
          <rPr>
            <b/>
            <sz val="9"/>
            <color indexed="81"/>
            <rFont val="Segoe UI"/>
            <charset val="1"/>
          </rPr>
          <t>CASIS:</t>
        </r>
        <r>
          <rPr>
            <sz val="9"/>
            <color indexed="81"/>
            <rFont val="Segoe UI"/>
            <charset val="1"/>
          </rPr>
          <t xml:space="preserve">
Wenn Mahlzeiten in der übrigen Reisekosten enthalten sind, sind dies je nach Tagezeit zu kürzen (z.B. Hotelübernachtung inkl. Frühstück)</t>
        </r>
      </text>
    </comment>
    <comment ref="L13" authorId="0" shapeId="0" xr:uid="{ED8C00FB-1CA3-4317-923D-E5EE149C704D}">
      <text>
        <r>
          <rPr>
            <b/>
            <sz val="9"/>
            <color indexed="81"/>
            <rFont val="Segoe UI"/>
            <charset val="1"/>
          </rPr>
          <t>CASIS:</t>
        </r>
        <r>
          <rPr>
            <sz val="9"/>
            <color indexed="81"/>
            <rFont val="Segoe UI"/>
            <charset val="1"/>
          </rPr>
          <t xml:space="preserve">
Hier sind nur gefahrene Kilometer mit Privat-KFZ anzugeben.</t>
        </r>
      </text>
    </comment>
  </commentList>
</comments>
</file>

<file path=xl/sharedStrings.xml><?xml version="1.0" encoding="utf-8"?>
<sst xmlns="http://schemas.openxmlformats.org/spreadsheetml/2006/main" count="283" uniqueCount="277">
  <si>
    <t>Datum</t>
  </si>
  <si>
    <t>An-/ Abreisetag</t>
  </si>
  <si>
    <t>Auswärtstätigkeit</t>
  </si>
  <si>
    <t>Land</t>
  </si>
  <si>
    <t>Afghanistan</t>
  </si>
  <si>
    <t>Ägypten</t>
  </si>
  <si>
    <t>Äthiopien</t>
  </si>
  <si>
    <t>Äquatorialguinea</t>
  </si>
  <si>
    <t>Albanien</t>
  </si>
  <si>
    <t>Algerien</t>
  </si>
  <si>
    <t>Andorra</t>
  </si>
  <si>
    <t>Angola</t>
  </si>
  <si>
    <t>Argentinien</t>
  </si>
  <si>
    <t>Armenien</t>
  </si>
  <si>
    <t>Aserbaidschan</t>
  </si>
  <si>
    <t>Bahrain</t>
  </si>
  <si>
    <t>Bangladesch</t>
  </si>
  <si>
    <t>Barbados</t>
  </si>
  <si>
    <t>Belgien</t>
  </si>
  <si>
    <t>Benin</t>
  </si>
  <si>
    <t>Bolivien</t>
  </si>
  <si>
    <t>Bosnien und Herzegowina</t>
  </si>
  <si>
    <t>Botsuana</t>
  </si>
  <si>
    <t>Bulgarien</t>
  </si>
  <si>
    <t>Burkina Faso</t>
  </si>
  <si>
    <t>Burundi</t>
  </si>
  <si>
    <t>Chile</t>
  </si>
  <si>
    <t>Costa Rica</t>
  </si>
  <si>
    <t>Côte d'Ivoire</t>
  </si>
  <si>
    <t>Dänemark</t>
  </si>
  <si>
    <t>Dominikanische Republik</t>
  </si>
  <si>
    <t>Dschibuti</t>
  </si>
  <si>
    <t>Ecuador</t>
  </si>
  <si>
    <t>El Salvador</t>
  </si>
  <si>
    <t>Eritrea</t>
  </si>
  <si>
    <t>Estland</t>
  </si>
  <si>
    <t>Fidschi</t>
  </si>
  <si>
    <t>Finnland</t>
  </si>
  <si>
    <t>Gabun</t>
  </si>
  <si>
    <t>Gambia</t>
  </si>
  <si>
    <t>Georgien</t>
  </si>
  <si>
    <t>Ghana</t>
  </si>
  <si>
    <t>Guatemala</t>
  </si>
  <si>
    <t>Guinea</t>
  </si>
  <si>
    <t>Guinea-Bissau</t>
  </si>
  <si>
    <t>Haiti</t>
  </si>
  <si>
    <t>Honduras</t>
  </si>
  <si>
    <t>Indonesien</t>
  </si>
  <si>
    <t>Iran</t>
  </si>
  <si>
    <t>Irland</t>
  </si>
  <si>
    <t>Island</t>
  </si>
  <si>
    <t>Israel</t>
  </si>
  <si>
    <t>Jamaika</t>
  </si>
  <si>
    <t>Jemen</t>
  </si>
  <si>
    <t>Jordanien</t>
  </si>
  <si>
    <t>Kambodscha</t>
  </si>
  <si>
    <t>Kamerun</t>
  </si>
  <si>
    <t>Kap Verde</t>
  </si>
  <si>
    <t>Kasachstan</t>
  </si>
  <si>
    <t>Katar</t>
  </si>
  <si>
    <t>Kenia</t>
  </si>
  <si>
    <t>Kirgisistan</t>
  </si>
  <si>
    <t>Kolumbien</t>
  </si>
  <si>
    <t>Kongo, Republik</t>
  </si>
  <si>
    <t>Kongo, Demokratische Republik</t>
  </si>
  <si>
    <t>Korea, Demokratische Volksrepublik</t>
  </si>
  <si>
    <t>Korea, Republik</t>
  </si>
  <si>
    <t>Kosovo</t>
  </si>
  <si>
    <t>Kroatien</t>
  </si>
  <si>
    <t>Kuba</t>
  </si>
  <si>
    <t>Kuwait</t>
  </si>
  <si>
    <t>Laos</t>
  </si>
  <si>
    <t>Lesotho</t>
  </si>
  <si>
    <t>Lettland</t>
  </si>
  <si>
    <t>Libanon</t>
  </si>
  <si>
    <t>Libyen</t>
  </si>
  <si>
    <t>Liechtenstein</t>
  </si>
  <si>
    <t>Litauen</t>
  </si>
  <si>
    <t>Luxemburg</t>
  </si>
  <si>
    <t>Madagaskar</t>
  </si>
  <si>
    <t>Malawi</t>
  </si>
  <si>
    <t>Malaysia</t>
  </si>
  <si>
    <t>Malediven</t>
  </si>
  <si>
    <t>Mali</t>
  </si>
  <si>
    <t>Malta</t>
  </si>
  <si>
    <t>Marokko</t>
  </si>
  <si>
    <t>Marshall Inseln</t>
  </si>
  <si>
    <t>Mauretanien</t>
  </si>
  <si>
    <t>Mauritius</t>
  </si>
  <si>
    <t>Mazedonien</t>
  </si>
  <si>
    <t>Mexiko</t>
  </si>
  <si>
    <t>Moldau, Republik</t>
  </si>
  <si>
    <t>Monaco</t>
  </si>
  <si>
    <t>Mongolei</t>
  </si>
  <si>
    <t>Montenegro</t>
  </si>
  <si>
    <t>Mosambik</t>
  </si>
  <si>
    <t>Myanmar</t>
  </si>
  <si>
    <t>Namibia</t>
  </si>
  <si>
    <t>Nepal</t>
  </si>
  <si>
    <t>Neuseeland</t>
  </si>
  <si>
    <t>Nicaragua</t>
  </si>
  <si>
    <t>Niederlande</t>
  </si>
  <si>
    <t>Niger</t>
  </si>
  <si>
    <t>Nigeria</t>
  </si>
  <si>
    <t>Norwegen</t>
  </si>
  <si>
    <t>Österreich</t>
  </si>
  <si>
    <t>Oman</t>
  </si>
  <si>
    <t>Palau</t>
  </si>
  <si>
    <t>Panama</t>
  </si>
  <si>
    <t>Papua-Neuguinea</t>
  </si>
  <si>
    <t>Paraguay</t>
  </si>
  <si>
    <t>Peru</t>
  </si>
  <si>
    <t>Philippinen</t>
  </si>
  <si>
    <t>Portugal</t>
  </si>
  <si>
    <t>Ruanda</t>
  </si>
  <si>
    <t>Sambia</t>
  </si>
  <si>
    <t>Samoa</t>
  </si>
  <si>
    <t>San Marino</t>
  </si>
  <si>
    <t>São Tomé – Principe</t>
  </si>
  <si>
    <t>Schweden</t>
  </si>
  <si>
    <t>Senegal</t>
  </si>
  <si>
    <t>Serbien</t>
  </si>
  <si>
    <t>Sierra Leone</t>
  </si>
  <si>
    <t>Simbabwe</t>
  </si>
  <si>
    <t>Singapur</t>
  </si>
  <si>
    <t>Slowakische Republik</t>
  </si>
  <si>
    <t>Slowenien</t>
  </si>
  <si>
    <t>Sri Lanka</t>
  </si>
  <si>
    <t>Sudan</t>
  </si>
  <si>
    <t>Südsudan</t>
  </si>
  <si>
    <t>Syrien</t>
  </si>
  <si>
    <t>Tadschikistan</t>
  </si>
  <si>
    <t>Taiwan</t>
  </si>
  <si>
    <t>Tansania</t>
  </si>
  <si>
    <t>Thailand</t>
  </si>
  <si>
    <t>Togo</t>
  </si>
  <si>
    <t>Tonga</t>
  </si>
  <si>
    <t>Trinidad und Tobago</t>
  </si>
  <si>
    <t>Tschad</t>
  </si>
  <si>
    <t>Tschechische Republik</t>
  </si>
  <si>
    <t>Tunesien</t>
  </si>
  <si>
    <t>Turkmenistan</t>
  </si>
  <si>
    <t>Uganda</t>
  </si>
  <si>
    <t>Ukraine</t>
  </si>
  <si>
    <t>Ungarn</t>
  </si>
  <si>
    <t>Uruguay</t>
  </si>
  <si>
    <t>Usbekistan</t>
  </si>
  <si>
    <t>Vatikanstaat</t>
  </si>
  <si>
    <t>Venezuela</t>
  </si>
  <si>
    <t>Vereinigte Arabische Emirate</t>
  </si>
  <si>
    <t>Vietnam</t>
  </si>
  <si>
    <t>Weißrussland</t>
  </si>
  <si>
    <t>Zentralafrikanische Republik</t>
  </si>
  <si>
    <t>Zypern</t>
  </si>
  <si>
    <t>Australien – Canberra</t>
  </si>
  <si>
    <t>Australien – Sydney</t>
  </si>
  <si>
    <t>Australien – im Übrigen</t>
  </si>
  <si>
    <t>Brasilien – Brasilia</t>
  </si>
  <si>
    <t>Brasilien  – Rio de Janeiro</t>
  </si>
  <si>
    <t>Brasilien – Sao Paulo</t>
  </si>
  <si>
    <t>Brasilien – im Übrigen</t>
  </si>
  <si>
    <t>Brasilien - Brunei</t>
  </si>
  <si>
    <t>China – Chengdu</t>
  </si>
  <si>
    <t>China – Hongkong</t>
  </si>
  <si>
    <t>China – Kanton</t>
  </si>
  <si>
    <t>China – Peking</t>
  </si>
  <si>
    <t>China – Shanghai</t>
  </si>
  <si>
    <t>China – im Übrigen</t>
  </si>
  <si>
    <t>Frankreich - Lyon</t>
  </si>
  <si>
    <t>Frankreich – Marseille</t>
  </si>
  <si>
    <t>Frankreich – Paris sowie die Departments 92, 93 und 94</t>
  </si>
  <si>
    <t>Frankreich – Straßburg</t>
  </si>
  <si>
    <t>Frankreich – im Übrigen</t>
  </si>
  <si>
    <t>Griechenland – Athen</t>
  </si>
  <si>
    <t>Griechenland – im Übrigen</t>
  </si>
  <si>
    <t>Indien – Bangalore</t>
  </si>
  <si>
    <t>Indien – Chennai</t>
  </si>
  <si>
    <t>Indien – Kalkutta</t>
  </si>
  <si>
    <t>Indien – Mumbai</t>
  </si>
  <si>
    <t>Indien – Neu Delhi</t>
  </si>
  <si>
    <t>Indien – im Übrigen</t>
  </si>
  <si>
    <t>Italien – Mailand</t>
  </si>
  <si>
    <t>Italien – Rom</t>
  </si>
  <si>
    <t>Italien – im Übrigen</t>
  </si>
  <si>
    <t>Japan – Tokio</t>
  </si>
  <si>
    <t>Japan – im Übrigen</t>
  </si>
  <si>
    <t>Kanada – Ottawa</t>
  </si>
  <si>
    <t>Kanada – Toronto</t>
  </si>
  <si>
    <t>Kanada – Vancouver</t>
  </si>
  <si>
    <t>Kanada – im Übrigen</t>
  </si>
  <si>
    <t>Pakistan – Islamabad</t>
  </si>
  <si>
    <t>Pakistan – im Übrigen</t>
  </si>
  <si>
    <t>Polen – Breslau</t>
  </si>
  <si>
    <t>Polen – Danzig</t>
  </si>
  <si>
    <t>Polen – Krakau</t>
  </si>
  <si>
    <t>Polen – Warschau</t>
  </si>
  <si>
    <t>Polen – im Übrigen</t>
  </si>
  <si>
    <t>Rumänien – Bukarest</t>
  </si>
  <si>
    <t>Rumänien – im Übrigen</t>
  </si>
  <si>
    <t>Russische Föderation – Jekaterinburg</t>
  </si>
  <si>
    <t>Russische Föderation – Moskau</t>
  </si>
  <si>
    <t>Russische Föderation – St. Petersburg</t>
  </si>
  <si>
    <t>Russische Föderation – im Übrigen</t>
  </si>
  <si>
    <t>Saudi-Arabien – Djidda</t>
  </si>
  <si>
    <t>Saudi-Arabien – Riad</t>
  </si>
  <si>
    <t>Saudi-Arabien – im Übrigen</t>
  </si>
  <si>
    <t>Schweiz – Genf</t>
  </si>
  <si>
    <t>Schweiz – im Übrigen</t>
  </si>
  <si>
    <t>Spanien – Barcelona</t>
  </si>
  <si>
    <t>Spanien – Kanarische Inseln</t>
  </si>
  <si>
    <t>Spanien – Madrid</t>
  </si>
  <si>
    <t>Spanien – Palma de Mallorca</t>
  </si>
  <si>
    <t>Spanien – im Übrigen</t>
  </si>
  <si>
    <t>Südafrika – Kapstadt</t>
  </si>
  <si>
    <t>Südafrika – Johannesburg</t>
  </si>
  <si>
    <t>Südafrika – im Übrigen</t>
  </si>
  <si>
    <t>Türkei – Istanbul</t>
  </si>
  <si>
    <t>Türkei – Izmir</t>
  </si>
  <si>
    <t>Türkei – im Übrigen</t>
  </si>
  <si>
    <t>USA – Atlanta</t>
  </si>
  <si>
    <t>USA – Boston</t>
  </si>
  <si>
    <t>USA – Chicago</t>
  </si>
  <si>
    <t>USA – Houston</t>
  </si>
  <si>
    <t>USA – Los Angeles</t>
  </si>
  <si>
    <t>USA – Miami</t>
  </si>
  <si>
    <t>USA – New York City</t>
  </si>
  <si>
    <t>USA – San Francisco</t>
  </si>
  <si>
    <t>USA – Washington, D. C.</t>
  </si>
  <si>
    <t>USA – im Übrigen</t>
  </si>
  <si>
    <t>Großbritannien – London</t>
  </si>
  <si>
    <t>Großbritannien – im Übrigen</t>
  </si>
  <si>
    <t>Pauschbeträge für Verpflegungsmehraufwendungen bei einer Abwesenheitsdauer von mindestens 24 Stunden je Kalendertag</t>
  </si>
  <si>
    <t>Pauschbeträge für Verpflegungsmehraufwendungen für den An- und Abreisetag sowie bei einer Abwesenheitsdauer von mehr  als 8 Stunden je Kalendertag</t>
  </si>
  <si>
    <t>Pauschbetrag für Übernachtungskosten</t>
  </si>
  <si>
    <t>Bundesministerium der Finanzen, IV C 5 - S-2353 / 19 / 10010 :002</t>
  </si>
  <si>
    <t>Schreiben (koordinierter Ländererlass) vom 03.12.2020</t>
  </si>
  <si>
    <t>Steuerliche Behandlung von Reisekosten und Reisekostenvergütungen bei betrieblich und beruflich veranlassten Auslandsreisen ab 1. Januar 2021</t>
  </si>
  <si>
    <t>Deutschland</t>
  </si>
  <si>
    <t>Frühstück</t>
  </si>
  <si>
    <t>Mittagessen</t>
  </si>
  <si>
    <t>Abendessen</t>
  </si>
  <si>
    <t>X</t>
  </si>
  <si>
    <t>Kürzung in %</t>
  </si>
  <si>
    <t>Reisezweck</t>
  </si>
  <si>
    <t>über 8 Stunden</t>
  </si>
  <si>
    <t>VMA
brutto</t>
  </si>
  <si>
    <t>VMA
netto</t>
  </si>
  <si>
    <t>Name</t>
  </si>
  <si>
    <t>km-Pauschale</t>
  </si>
  <si>
    <t>Jahr</t>
  </si>
  <si>
    <t>Betriebsausgaben</t>
  </si>
  <si>
    <t>Aufstellung Verpflegungsmehraufwand (Unternehmer)</t>
  </si>
  <si>
    <t>Mustermandant</t>
  </si>
  <si>
    <t>gefahrene km mit Privat-Kfz</t>
  </si>
  <si>
    <t>Grundsätzliches</t>
  </si>
  <si>
    <t>Eintägige auswärtige Tätigkeit ohne Übernachtung</t>
  </si>
  <si>
    <t>Mehrtägig auswärtige Tätigkeiten</t>
  </si>
  <si>
    <t>Folgen mehrere Auswärtstätigkeiten unmittelbar aufeinander, so hat dies keinen Einfluss auf die Verpflegungspauschale. Unterbrechungen führen jedoch zum Neubeginn.</t>
  </si>
  <si>
    <t>Eine mehrtägige auswärtige Tätigkeit mit Übernachtung liegt auch dann vor, wenn die berufliche Auswärtstätigkeit über Nacht ausgeübt wird und sich daran eine Übernachtung am Tage sowie eine weitere Tätigkeit über Nacht anschließt. Unerheblich ist auch, ob für die Übernachtung tatsächlich Übernachtungskosten anfallen (so z.B. bei Schlafen im Bus, Lkw oder Lok).</t>
  </si>
  <si>
    <t>Kosten der Unterkunft</t>
  </si>
  <si>
    <t>Fahrtkosten</t>
  </si>
  <si>
    <t>Wenn andere Verkehrmittel genutzt werden (Bahn, Flugzeug, Taxi) stellen diese Betriebsausgaben dar. Reichen Sie dazu unbedingt die entsprechendne Belege mit der Buchführung ein.</t>
  </si>
  <si>
    <t>Verpflegungsmehraufwendungen</t>
  </si>
  <si>
    <t>Reisekosten</t>
  </si>
  <si>
    <t>In § 9 Abs. 4a EStG wird typisierend der Mehraufwand festgelegt, der über das hinausgeht, was ein Steuerpflichtiger für seine Verpflegung ohnehin während eines normalen Arbeitstages an der ersten Tätigkeitsstätte aufwendet; die jedem Stpfl. täglich entstehenden Aufwendungen für Verpflegung stellen Kosten der privaten Lebensführung dar, die steuerlich unberücksichtigt bleiben.</t>
  </si>
  <si>
    <t>Für eintägige auswärtige Tätigkeiten ohne Übernachtung kann ab einer Abwesenheit von mehr als 8 Stunden von der Wohnung und der ersten Tätigkeitsstätte eine Pauschale von 14 € berücksichtigt werden. Ist der Steuerpflichtige an einem Kalendertag mehrfach oder über Nacht (an zwei Kalendertagen ohne Übernachtung) auswärts tätig, können die Abwesenheitszeiten dieser Tätigkeiten zusammengerechnet und im Fall der Tätigkeit über Nacht für den Kalendertag berücksichtigt werden, an dem der Steuerpflichtige den überwiegenden Teil der insgesamt mehr als 8 Stunden abwesend ist.</t>
  </si>
  <si>
    <t>Darüber hinaus wird geregelt, dass dies auch dann gilt, wenn der Steuerpflichtige seine eintägige auswärtige berufliche Tätigkeit über Nacht (sog. Mitternachtsregelung) ausübt – somit nicht übernachtet – und dadurch ebenfalls insgesamt mehr als 8 Stunden von der Wohnung und der ersten Tätigkeitsstätte abwesend ist. Die Verpflegungspauschale von 14 € ist in diesen Fällen dann für den Kalendertag zu berücksichtigen, an dem der Steuerpflichtige den überwiegenden Teil der insgesamt mehr als acht Stunden abwesend ist (BMF vom 25.11.2020, BStBl I 2020, 1228, Rz. 47 mit Beispielen). Die sog. Mitternachtsregelung stellt also eine Ausnahme dar, dass für die Dauer der Abwesenheit von der Wohnung und der ersten Tätigkeitsstätte jeder Kalendertag für sich zu beurteilen ist. Die Ausnahmeregelung betrifft ausschließlich diejenigen Fälle, in denen der Steuerpflichtige nachts eine Tätigkeit ausübt, ohne dass eine Übernachtung stattfindet. Die Ausnahmeregelung soll zwar in erster Linie für Berufskraftfahrer gelten, die nachts fahren; nach dem Gesetzeswortlaut ist jedoch jede Tätigkeit angesprochen, die nachts ausgeübt wird.</t>
  </si>
  <si>
    <t>Für die Kalendertage, an denen der Steuerpflichtige außerhalb seiner Wohnung und ersten Tätigkeitsstätte beruflich tätig ist (auswärtige berufliche Tätigkeit) und aus diesem Grunde 24 Stunden von seiner Wohnung abwesend ist, kann eine Pauschale von 28 € als Werbungskosten geltend gemacht werden (Zwischentag).</t>
  </si>
  <si>
    <t>Für den An- und Abreisetag einer solchen mehrtägigen auswärtigen Tätigkeit mit Übernachtung außerhalb seiner Wohnung kann ohne Prüfung einer Mindestabwesenheitszeit eine Pauschale von jeweils 14 € als Werbungskosten berücksichtigt werden. Dabei ist es unerheblich, ob die Tätigkeit von der Wohnung, der ersten oder einer anderen Tätigkeitsstätte des Steuerpflichtige aus begonnen wird. Im Hinblick auf die oftmals auch über Nacht oder mehrere Tage andauernden An- und Abreisen bei auswärtigen beruflichen Tätigkeiten genügt es für die Qualifizierung als An- und Abreisetag, wenn der Steuerpflichtige unmittelbar nach der Anreise oder vor der Abreise auswärtig übernachtet. Eine mehrtägige auswärtige Tätigkeit mit Übernachtung liegt auch dann vor, wenn die berufliche Auswärtstätigkeit über Nacht ausgeübt wird und sich daran eine Übernachtung am Tage sowie eine weitere Tätigkeit über Nacht anschließt.</t>
  </si>
  <si>
    <t xml:space="preserve">Wenn das Fahrzeug bereits dem Betriebsvermögen (Firmenwagen) zugeordnet ist, werden bereits alle Kosten des Fahrzeuges berücksichtigt. Nur wenn es sich bei dem Fahrzeug um ein Privatfahrzeug handelt, sind die Fahrtkosten als Reisekosten zu berücksichtigen. </t>
  </si>
  <si>
    <t>Ausland</t>
  </si>
  <si>
    <t>Für den Ansatz von Verpflegungsmehraufwendungen bei Auswärtstätigkeiten im Ausland gelten nach Staaten unterschiedliche Pauschbeträge (Auslandstagegelder) die vom BMF im BStBl veröffentlicht werden (§ 9 Abs. 4a Satz 5 EStG). Die Excel-Datei berücksichigt diese Beträge.</t>
  </si>
  <si>
    <t>VMA
Kürzung</t>
  </si>
  <si>
    <t>Messebesuch</t>
  </si>
  <si>
    <t>24 Stunden</t>
  </si>
  <si>
    <t>VMA für</t>
  </si>
  <si>
    <t>Die Kosten der Unterkunft stellen grundsätzlich beim Unternehmer Betriebsausgaben dar. Daher werden diese anhand der tatsächlichen Kosten berücksichtigt. Reichen Sie dazu unbedingt die entsprechenden Belege mit der Buchführung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</si>
</sst>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
    <numFmt numFmtId="165" formatCode="dd/mm/yy;@"/>
  </numFmts>
  <fonts count="12" x14ac:knownFonts="1">
    <font>
      <sz val="11"/>
      <color theme="1"/>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1"/>
      <color theme="1"/>
      <name val="Segoe UI Semibold"/>
      <family val="2"/>
    </font>
    <font>
      <b/>
      <sz val="9.9"/>
      <color rgb="FF0F0F0F"/>
      <name val="Segoe UI"/>
      <family val="2"/>
    </font>
    <font>
      <sz val="11"/>
      <color rgb="FF0F0F0F"/>
      <name val="Calibri"/>
      <family val="2"/>
      <scheme val="minor"/>
    </font>
    <font>
      <b/>
      <sz val="11"/>
      <color rgb="FF0F0F0F"/>
      <name val="Calibri"/>
      <family val="2"/>
      <scheme val="minor"/>
    </font>
    <font>
      <sz val="9"/>
      <color indexed="81"/>
      <name val="Segoe UI"/>
      <charset val="1"/>
    </font>
    <font>
      <b/>
      <sz val="9"/>
      <color indexed="81"/>
      <name val="Segoe UI"/>
      <charset val="1"/>
    </font>
    <font>
      <u/>
      <sz val="11"/>
      <color rgb="FF0F0F0F"/>
      <name val="Calibri"/>
      <family val="2"/>
      <scheme val="minor"/>
    </font>
  </fonts>
  <fills count="2">
    <fill>
      <patternFill patternType="none"/>
    </fill>
    <fill>
      <patternFill patternType="gray125"/>
    </fill>
  </fills>
  <borders count="10">
    <border>
      <left/>
      <right/>
      <top/>
      <bottom/>
      <diagonal/>
    </border>
    <border>
      <left style="thin">
        <color rgb="FF8EA3B2"/>
      </left>
      <right style="thin">
        <color rgb="FF8EA3B2"/>
      </right>
      <top style="thin">
        <color rgb="FF8EA3B2"/>
      </top>
      <bottom style="thin">
        <color rgb="FF8EA3B2"/>
      </bottom>
      <diagonal/>
    </border>
    <border>
      <left style="thin">
        <color rgb="FF8EA3B2"/>
      </left>
      <right style="thin">
        <color rgb="FF8EA3B2"/>
      </right>
      <top/>
      <bottom style="thin">
        <color rgb="FF8EA3B2"/>
      </bottom>
      <diagonal/>
    </border>
    <border>
      <left/>
      <right style="thin">
        <color rgb="FF8EA3B2"/>
      </right>
      <top style="thin">
        <color rgb="FF8EA3B2"/>
      </top>
      <bottom style="thin">
        <color rgb="FF8EA3B2"/>
      </bottom>
      <diagonal/>
    </border>
    <border>
      <left style="thin">
        <color rgb="FF8EA3B2"/>
      </left>
      <right/>
      <top style="thin">
        <color rgb="FF8EA3B2"/>
      </top>
      <bottom style="thin">
        <color rgb="FF8EA3B2"/>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style="thin">
        <color rgb="FF8EA3B2"/>
      </right>
      <top/>
      <bottom style="thin">
        <color rgb="FF8EA3B2"/>
      </bottom>
      <diagonal/>
    </border>
    <border>
      <left style="thin">
        <color rgb="FF8EA3B2"/>
      </left>
      <right/>
      <top/>
      <bottom style="thin">
        <color rgb="FF8EA3B2"/>
      </bottom>
      <diagonal/>
    </border>
  </borders>
  <cellStyleXfs count="2">
    <xf numFmtId="0" fontId="0" fillId="0" borderId="0"/>
    <xf numFmtId="9" fontId="3" fillId="0" borderId="0" applyFont="0" applyFill="0" applyBorder="0" applyAlignment="0" applyProtection="0"/>
  </cellStyleXfs>
  <cellXfs count="42">
    <xf numFmtId="0" fontId="0" fillId="0" borderId="0" xfId="0"/>
    <xf numFmtId="0" fontId="1" fillId="0" borderId="0" xfId="0" applyFont="1"/>
    <xf numFmtId="0" fontId="1" fillId="0" borderId="1" xfId="0" applyFont="1" applyBorder="1" applyAlignment="1">
      <alignment vertical="center"/>
    </xf>
    <xf numFmtId="0" fontId="2" fillId="0" borderId="2"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5" fillId="0" borderId="0" xfId="0" applyFont="1"/>
    <xf numFmtId="0" fontId="6" fillId="0" borderId="0" xfId="0" applyFont="1" applyAlignment="1">
      <alignment vertical="center"/>
    </xf>
    <xf numFmtId="0" fontId="7" fillId="0" borderId="0" xfId="0" applyFont="1"/>
    <xf numFmtId="0" fontId="7" fillId="0" borderId="0" xfId="0" applyFont="1" applyAlignment="1">
      <alignment vertical="center"/>
    </xf>
    <xf numFmtId="0" fontId="2" fillId="0" borderId="2" xfId="0" applyFont="1" applyBorder="1" applyAlignment="1">
      <alignment horizontal="center" vertical="center" wrapText="1"/>
    </xf>
    <xf numFmtId="4" fontId="1" fillId="0" borderId="1" xfId="0" applyNumberFormat="1" applyFont="1" applyBorder="1" applyAlignment="1">
      <alignment vertical="center"/>
    </xf>
    <xf numFmtId="4" fontId="1" fillId="0" borderId="0" xfId="0" applyNumberFormat="1" applyFont="1" applyAlignment="1">
      <alignment vertical="center"/>
    </xf>
    <xf numFmtId="0" fontId="2" fillId="0" borderId="0" xfId="0" applyFont="1" applyAlignment="1">
      <alignment vertical="center"/>
    </xf>
    <xf numFmtId="4" fontId="1" fillId="0" borderId="5" xfId="0" applyNumberFormat="1" applyFont="1" applyBorder="1" applyAlignment="1">
      <alignment vertical="center"/>
    </xf>
    <xf numFmtId="4" fontId="1" fillId="0" borderId="6" xfId="0" applyNumberFormat="1" applyFont="1" applyBorder="1" applyAlignment="1">
      <alignment vertical="center"/>
    </xf>
    <xf numFmtId="4" fontId="1" fillId="0" borderId="7" xfId="0" applyNumberFormat="1" applyFont="1" applyBorder="1" applyAlignment="1">
      <alignment vertical="center"/>
    </xf>
    <xf numFmtId="0" fontId="1" fillId="0" borderId="6" xfId="0" applyFont="1" applyBorder="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4" fontId="1" fillId="0" borderId="4" xfId="0" applyNumberFormat="1" applyFont="1" applyBorder="1" applyAlignment="1">
      <alignment vertical="center"/>
    </xf>
    <xf numFmtId="9" fontId="1" fillId="0" borderId="1" xfId="1" applyFont="1" applyBorder="1" applyAlignment="1">
      <alignment vertical="center"/>
    </xf>
    <xf numFmtId="0" fontId="2" fillId="0" borderId="2" xfId="0" applyFont="1" applyBorder="1" applyAlignment="1">
      <alignment horizontal="center" textRotation="90"/>
    </xf>
    <xf numFmtId="0" fontId="0" fillId="0" borderId="0" xfId="0" applyAlignment="1">
      <alignment vertical="top" wrapText="1"/>
    </xf>
    <xf numFmtId="49" fontId="4" fillId="0" borderId="0" xfId="0" applyNumberFormat="1" applyFont="1" applyAlignment="1">
      <alignment horizontal="justify" wrapText="1"/>
    </xf>
    <xf numFmtId="49" fontId="11" fillId="0" borderId="0" xfId="0" applyNumberFormat="1" applyFont="1" applyAlignment="1">
      <alignment horizontal="justify" wrapText="1"/>
    </xf>
    <xf numFmtId="49" fontId="7" fillId="0" borderId="0" xfId="0" applyNumberFormat="1" applyFont="1" applyAlignment="1">
      <alignment horizontal="justify" wrapText="1"/>
    </xf>
    <xf numFmtId="49" fontId="8" fillId="0" borderId="0" xfId="0" applyNumberFormat="1" applyFont="1" applyAlignment="1">
      <alignment horizontal="justify" wrapText="1"/>
    </xf>
    <xf numFmtId="49" fontId="0" fillId="0" borderId="0" xfId="0" applyNumberFormat="1" applyAlignment="1">
      <alignment horizontal="justify" wrapText="1"/>
    </xf>
    <xf numFmtId="14" fontId="1" fillId="0" borderId="1" xfId="0" applyNumberFormat="1" applyFont="1" applyBorder="1" applyAlignment="1" applyProtection="1">
      <alignment vertical="center"/>
      <protection locked="0"/>
    </xf>
    <xf numFmtId="0" fontId="1" fillId="0" borderId="0" xfId="0" applyFont="1" applyAlignment="1" applyProtection="1">
      <alignment horizontal="right"/>
      <protection locked="0"/>
    </xf>
    <xf numFmtId="4" fontId="1" fillId="0" borderId="1" xfId="0" applyNumberFormat="1" applyFont="1" applyBorder="1" applyAlignment="1" applyProtection="1">
      <alignment vertical="center"/>
      <protection locked="0"/>
    </xf>
    <xf numFmtId="16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165" fontId="1" fillId="0" borderId="3" xfId="0" applyNumberFormat="1" applyFont="1" applyBorder="1" applyAlignment="1" applyProtection="1">
      <alignment horizontal="left" vertical="center"/>
      <protection locked="0"/>
    </xf>
    <xf numFmtId="49" fontId="2" fillId="0" borderId="0" xfId="0" applyNumberFormat="1"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xf>
  </cellXfs>
  <cellStyles count="2">
    <cellStyle name="Prozent" xfId="1" builtinId="5"/>
    <cellStyle name="Standard" xfId="0" builtinId="0"/>
  </cellStyles>
  <dxfs count="36">
    <dxf>
      <fill>
        <patternFill>
          <bgColor rgb="FF8EA3B2"/>
        </patternFill>
      </fill>
    </dxf>
    <dxf>
      <fill>
        <patternFill>
          <bgColor rgb="FF8EA3B2"/>
        </patternFill>
      </fill>
    </dxf>
    <dxf>
      <fill>
        <patternFill>
          <bgColor rgb="FFB1DFF5"/>
        </patternFill>
      </fill>
    </dxf>
    <dxf>
      <fill>
        <patternFill>
          <bgColor rgb="FFB1DFF5"/>
        </patternFill>
      </fill>
    </dxf>
    <dxf>
      <fill>
        <patternFill>
          <bgColor rgb="FF8EA3B2"/>
        </patternFill>
      </fill>
    </dxf>
    <dxf>
      <fill>
        <patternFill>
          <bgColor rgb="FF8EA3B2"/>
        </patternFill>
      </fill>
    </dxf>
    <dxf>
      <fill>
        <patternFill>
          <bgColor rgb="FFB1DFF5"/>
        </patternFill>
      </fill>
    </dxf>
    <dxf>
      <fill>
        <patternFill>
          <bgColor rgb="FFB1DFF5"/>
        </patternFill>
      </fill>
    </dxf>
    <dxf>
      <fill>
        <patternFill>
          <bgColor rgb="FF8EA3B2"/>
        </patternFill>
      </fill>
    </dxf>
    <dxf>
      <fill>
        <patternFill>
          <bgColor rgb="FF8EA3B2"/>
        </patternFill>
      </fill>
    </dxf>
    <dxf>
      <fill>
        <patternFill>
          <bgColor rgb="FFB1DFF5"/>
        </patternFill>
      </fill>
    </dxf>
    <dxf>
      <fill>
        <patternFill>
          <bgColor rgb="FFB1DFF5"/>
        </patternFill>
      </fill>
    </dxf>
    <dxf>
      <font>
        <b val="0"/>
        <strike val="0"/>
        <outline val="0"/>
        <shadow val="0"/>
        <u val="none"/>
        <vertAlign val="baseline"/>
        <sz val="11"/>
        <name val="Calibri"/>
        <family val="2"/>
        <scheme val="minor"/>
      </font>
    </dxf>
    <dxf>
      <font>
        <b val="0"/>
        <strike val="0"/>
        <outline val="0"/>
        <shadow val="0"/>
        <u val="none"/>
        <vertAlign val="baseline"/>
        <sz val="11"/>
        <name val="Calibri"/>
        <family val="2"/>
        <scheme val="minor"/>
      </font>
    </dxf>
    <dxf>
      <font>
        <b val="0"/>
        <strike val="0"/>
        <outline val="0"/>
        <shadow val="0"/>
        <u val="none"/>
        <vertAlign val="baseline"/>
        <sz val="11"/>
        <name val="Calibri"/>
        <family val="2"/>
        <scheme val="minor"/>
      </font>
    </dxf>
    <dxf>
      <font>
        <b val="0"/>
        <strike val="0"/>
        <outline val="0"/>
        <shadow val="0"/>
        <u val="none"/>
        <vertAlign val="baseline"/>
        <sz val="11"/>
        <name val="Calibri"/>
        <family val="2"/>
        <scheme val="minor"/>
      </font>
    </dxf>
    <dxf>
      <font>
        <b val="0"/>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4"/>
        <color theme="1"/>
        <name val="Calibri"/>
        <family val="2"/>
        <scheme val="minor"/>
      </font>
      <numFmt numFmtId="4" formatCode="#,##0.00"/>
      <alignment vertical="center" textRotation="0" wrapText="0" indent="0" justifyLastLine="0" shrinkToFit="0" readingOrder="0"/>
      <border diagonalUp="0" diagonalDown="0" outline="0">
        <left style="thin">
          <color rgb="FF8EA3B2"/>
        </left>
        <right/>
        <top style="thin">
          <color rgb="FF8EA3B2"/>
        </top>
        <bottom style="thin">
          <color rgb="FF8EA3B2"/>
        </bottom>
      </border>
    </dxf>
    <dxf>
      <font>
        <strike val="0"/>
        <outline val="0"/>
        <shadow val="0"/>
        <u val="none"/>
        <vertAlign val="baseline"/>
        <sz val="14"/>
        <color theme="1"/>
        <name val="Calibri"/>
        <family val="2"/>
        <scheme val="minor"/>
      </font>
      <numFmt numFmtId="4" formatCode="#,##0.00"/>
      <alignment vertical="center" textRotation="0" wrapText="0" indent="0" justifyLastLine="0" shrinkToFit="0" readingOrder="0"/>
      <border diagonalUp="0" diagonalDown="0">
        <left style="thin">
          <color rgb="FF8EA3B2"/>
        </left>
        <right style="thin">
          <color rgb="FF8EA3B2"/>
        </right>
        <top style="thin">
          <color rgb="FF8EA3B2"/>
        </top>
        <bottom style="thin">
          <color rgb="FF8EA3B2"/>
        </bottom>
      </border>
      <protection locked="0" hidden="0"/>
    </dxf>
    <dxf>
      <font>
        <strike val="0"/>
        <outline val="0"/>
        <shadow val="0"/>
        <u val="none"/>
        <vertAlign val="baseline"/>
        <sz val="14"/>
        <color theme="1"/>
        <name val="Calibri"/>
        <family val="2"/>
        <scheme val="minor"/>
      </font>
      <numFmt numFmtId="0" formatCode="General"/>
      <alignment vertical="center" textRotation="0" wrapText="0" indent="0" justifyLastLine="0" shrinkToFit="0" readingOrder="0"/>
      <border diagonalUp="0" diagonalDown="0" outline="0">
        <left style="thin">
          <color rgb="FF8EA3B2"/>
        </left>
        <right style="thin">
          <color rgb="FF8EA3B2"/>
        </right>
        <top style="thin">
          <color rgb="FF8EA3B2"/>
        </top>
        <bottom style="thin">
          <color rgb="FF8EA3B2"/>
        </bottom>
      </border>
    </dxf>
    <dxf>
      <font>
        <strike val="0"/>
        <outline val="0"/>
        <shadow val="0"/>
        <u val="none"/>
        <vertAlign val="baseline"/>
        <sz val="14"/>
        <color theme="1"/>
        <name val="Calibri"/>
        <family val="2"/>
        <scheme val="minor"/>
      </font>
      <numFmt numFmtId="4" formatCode="#,##0.00"/>
      <alignment vertical="center" textRotation="0" wrapText="0" indent="0" justifyLastLine="0" shrinkToFit="0" readingOrder="0"/>
      <border diagonalUp="0" diagonalDown="0">
        <left style="thin">
          <color rgb="FF8EA3B2"/>
        </left>
        <right style="thin">
          <color rgb="FF8EA3B2"/>
        </right>
        <top style="thin">
          <color rgb="FF8EA3B2"/>
        </top>
        <bottom style="thin">
          <color rgb="FF8EA3B2"/>
        </bottom>
      </border>
    </dxf>
    <dxf>
      <font>
        <strike val="0"/>
        <outline val="0"/>
        <shadow val="0"/>
        <u val="none"/>
        <vertAlign val="baseline"/>
        <sz val="14"/>
        <color theme="1"/>
        <name val="Calibri"/>
        <family val="2"/>
        <scheme val="minor"/>
      </font>
      <numFmt numFmtId="13" formatCode="0%"/>
      <alignment vertical="center" textRotation="0" wrapText="0" indent="0" justifyLastLine="0" shrinkToFit="0" readingOrder="0"/>
      <border diagonalUp="0" diagonalDown="0" outline="0">
        <left style="thin">
          <color rgb="FF8EA3B2"/>
        </left>
        <right style="thin">
          <color rgb="FF8EA3B2"/>
        </right>
        <top style="thin">
          <color rgb="FF8EA3B2"/>
        </top>
        <bottom style="thin">
          <color rgb="FF8EA3B2"/>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left style="thin">
          <color rgb="FF8EA3B2"/>
        </left>
        <right style="thin">
          <color rgb="FF8EA3B2"/>
        </right>
        <top style="thin">
          <color rgb="FF8EA3B2"/>
        </top>
        <bottom style="thin">
          <color rgb="FF8EA3B2"/>
        </bottom>
        <vertical style="thin">
          <color rgb="FF8EA3B2"/>
        </vertical>
        <horizontal style="thin">
          <color rgb="FF8EA3B2"/>
        </horizontal>
      </border>
      <protection locked="0" hidden="0"/>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left style="thin">
          <color rgb="FF8EA3B2"/>
        </left>
        <right style="thin">
          <color rgb="FF8EA3B2"/>
        </right>
        <top style="thin">
          <color rgb="FF8EA3B2"/>
        </top>
        <bottom style="thin">
          <color rgb="FF8EA3B2"/>
        </bottom>
        <vertical style="thin">
          <color rgb="FF8EA3B2"/>
        </vertical>
        <horizontal style="thin">
          <color rgb="FF8EA3B2"/>
        </horizontal>
      </border>
      <protection locked="0" hidden="0"/>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left style="thin">
          <color rgb="FF8EA3B2"/>
        </left>
        <right style="thin">
          <color rgb="FF8EA3B2"/>
        </right>
        <top style="thin">
          <color rgb="FF8EA3B2"/>
        </top>
        <bottom style="thin">
          <color rgb="FF8EA3B2"/>
        </bottom>
        <vertical style="thin">
          <color rgb="FF8EA3B2"/>
        </vertical>
        <horizontal style="thin">
          <color rgb="FF8EA3B2"/>
        </horizontal>
      </border>
      <protection locked="0" hidden="0"/>
    </dxf>
    <dxf>
      <font>
        <strike val="0"/>
        <outline val="0"/>
        <shadow val="0"/>
        <u val="none"/>
        <vertAlign val="baseline"/>
        <sz val="14"/>
        <color theme="1"/>
        <name val="Calibri"/>
        <family val="2"/>
        <scheme val="minor"/>
      </font>
      <numFmt numFmtId="0" formatCode="General"/>
      <alignment vertical="center" textRotation="0" wrapText="0" indent="0" justifyLastLine="0" shrinkToFit="0" readingOrder="0"/>
      <border diagonalUp="0" diagonalDown="0">
        <left style="thin">
          <color rgb="FF8EA3B2"/>
        </left>
        <right style="thin">
          <color rgb="FF8EA3B2"/>
        </right>
        <top style="thin">
          <color rgb="FF8EA3B2"/>
        </top>
        <bottom style="thin">
          <color rgb="FF8EA3B2"/>
        </bottom>
        <vertical style="thin">
          <color rgb="FF8EA3B2"/>
        </vertical>
        <horizontal style="thin">
          <color rgb="FF8EA3B2"/>
        </horizontal>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left style="thin">
          <color rgb="FF8EA3B2"/>
        </left>
        <right style="thin">
          <color rgb="FF8EA3B2"/>
        </right>
        <top style="thin">
          <color rgb="FF8EA3B2"/>
        </top>
        <bottom style="thin">
          <color rgb="FF8EA3B2"/>
        </bottom>
        <vertical style="thin">
          <color rgb="FF8EA3B2"/>
        </vertical>
        <horizontal style="thin">
          <color rgb="FF8EA3B2"/>
        </horizontal>
      </border>
      <protection locked="0" hidden="0"/>
    </dxf>
    <dxf>
      <font>
        <strike val="0"/>
        <outline val="0"/>
        <shadow val="0"/>
        <u val="none"/>
        <vertAlign val="baseline"/>
        <sz val="14"/>
        <color theme="1"/>
        <name val="Calibri"/>
        <family val="2"/>
        <scheme val="minor"/>
      </font>
      <numFmt numFmtId="164" formatCode="dddd"/>
      <alignment horizontal="center" vertical="center" textRotation="0" wrapText="0" indent="0" justifyLastLine="0" shrinkToFit="0" readingOrder="0"/>
      <border diagonalUp="0" diagonalDown="0">
        <left style="thin">
          <color rgb="FF8EA3B2"/>
        </left>
        <right style="thin">
          <color rgb="FF8EA3B2"/>
        </right>
        <top style="thin">
          <color rgb="FF8EA3B2"/>
        </top>
        <bottom style="thin">
          <color rgb="FF8EA3B2"/>
        </bottom>
        <vertical style="thin">
          <color rgb="FF8EA3B2"/>
        </vertical>
        <horizontal style="thin">
          <color rgb="FF8EA3B2"/>
        </horizontal>
      </border>
      <protection locked="0" hidden="0"/>
    </dxf>
    <dxf>
      <font>
        <b val="0"/>
        <i val="0"/>
        <strike val="0"/>
        <condense val="0"/>
        <extend val="0"/>
        <outline val="0"/>
        <shadow val="0"/>
        <u val="none"/>
        <vertAlign val="baseline"/>
        <sz val="14"/>
        <color theme="1"/>
        <name val="Calibri"/>
        <family val="2"/>
        <scheme val="minor"/>
      </font>
      <numFmt numFmtId="19" formatCode="dd/mm/yyyy"/>
      <alignment horizontal="general" vertical="center" textRotation="0" wrapText="0" indent="0" justifyLastLine="0" shrinkToFit="0" readingOrder="0"/>
      <border diagonalUp="0" diagonalDown="0" outline="0">
        <left style="thin">
          <color rgb="FF8EA3B2"/>
        </left>
        <right style="thin">
          <color rgb="FF8EA3B2"/>
        </right>
        <top style="thin">
          <color rgb="FF8EA3B2"/>
        </top>
        <bottom style="thin">
          <color rgb="FF8EA3B2"/>
        </bottom>
      </border>
      <protection locked="0" hidden="0"/>
    </dxf>
    <dxf>
      <font>
        <strike val="0"/>
        <outline val="0"/>
        <shadow val="0"/>
        <u val="none"/>
        <vertAlign val="baseline"/>
        <sz val="14"/>
        <color theme="1"/>
        <name val="Calibri"/>
        <family val="2"/>
        <scheme val="minor"/>
      </font>
      <numFmt numFmtId="165" formatCode="dd/mm/yy;@"/>
      <alignment horizontal="left" vertical="center" textRotation="0" wrapText="0" indent="0" justifyLastLine="0" shrinkToFit="0" readingOrder="0"/>
      <border diagonalUp="0" diagonalDown="0" outline="0">
        <left/>
        <right style="thin">
          <color rgb="FF8EA3B2"/>
        </right>
        <top style="thin">
          <color rgb="FF8EA3B2"/>
        </top>
        <bottom style="thin">
          <color rgb="FF8EA3B2"/>
        </bottom>
      </border>
      <protection locked="0" hidden="0"/>
    </dxf>
    <dxf>
      <border>
        <top style="thin">
          <color rgb="FF8EA3B2"/>
        </top>
      </border>
    </dxf>
    <dxf>
      <border diagonalUp="0" diagonalDown="0">
        <left style="thin">
          <color rgb="FF8EA3B2"/>
        </left>
        <right style="thin">
          <color rgb="FF8EA3B2"/>
        </right>
        <top style="thin">
          <color rgb="FF8EA3B2"/>
        </top>
        <bottom style="thin">
          <color rgb="FF8EA3B2"/>
        </bottom>
      </border>
    </dxf>
    <dxf>
      <font>
        <strike val="0"/>
        <outline val="0"/>
        <shadow val="0"/>
        <u val="none"/>
        <vertAlign val="baseline"/>
        <sz val="14"/>
        <color theme="1"/>
        <name val="Calibri"/>
        <family val="2"/>
        <scheme val="minor"/>
      </font>
      <alignment vertical="center" textRotation="0" wrapText="0" indent="0" justifyLastLine="0" shrinkToFit="0" readingOrder="0"/>
    </dxf>
    <dxf>
      <border>
        <bottom style="thin">
          <color rgb="FF8EA3B2"/>
        </bottom>
      </border>
    </dxf>
    <dxf>
      <font>
        <b/>
        <strike val="0"/>
        <outline val="0"/>
        <shadow val="0"/>
        <u val="none"/>
        <vertAlign val="baseline"/>
        <sz val="14"/>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left style="thin">
          <color rgb="FF8EA3B2"/>
        </left>
        <right style="thin">
          <color rgb="FF8EA3B2"/>
        </right>
        <top/>
        <bottom/>
        <vertical style="thin">
          <color rgb="FF8EA3B2"/>
        </vertical>
        <horizontal style="thin">
          <color rgb="FF8EA3B2"/>
        </horizontal>
      </border>
    </dxf>
  </dxfs>
  <tableStyles count="0" defaultTableStyle="TableStyleMedium2" defaultPivotStyle="PivotStyleLight16"/>
  <colors>
    <mruColors>
      <color rgb="FF8EA3B2"/>
      <color rgb="FF79CDF4"/>
      <color rgb="FF617689"/>
      <color rgb="FFB1D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200025</xdr:colOff>
      <xdr:row>0</xdr:row>
      <xdr:rowOff>76200</xdr:rowOff>
    </xdr:from>
    <xdr:to>
      <xdr:col>4</xdr:col>
      <xdr:colOff>428625</xdr:colOff>
      <xdr:row>0</xdr:row>
      <xdr:rowOff>730281</xdr:rowOff>
    </xdr:to>
    <xdr:pic>
      <xdr:nvPicPr>
        <xdr:cNvPr id="4" name="Grafik 3">
          <a:extLst>
            <a:ext uri="{FF2B5EF4-FFF2-40B4-BE49-F238E27FC236}">
              <a16:creationId xmlns:a16="http://schemas.microsoft.com/office/drawing/2014/main" id="{BF6F3492-5D1E-4C17-BCA5-223CCA719B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3400" y="76200"/>
          <a:ext cx="1876425" cy="654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2066925</xdr:colOff>
      <xdr:row>0</xdr:row>
      <xdr:rowOff>57150</xdr:rowOff>
    </xdr:from>
    <xdr:to>
      <xdr:col>0</xdr:col>
      <xdr:colOff>3943350</xdr:colOff>
      <xdr:row>0</xdr:row>
      <xdr:rowOff>711231</xdr:rowOff>
    </xdr:to>
    <xdr:pic>
      <xdr:nvPicPr>
        <xdr:cNvPr id="2" name="Grafik 1">
          <a:extLst>
            <a:ext uri="{FF2B5EF4-FFF2-40B4-BE49-F238E27FC236}">
              <a16:creationId xmlns:a16="http://schemas.microsoft.com/office/drawing/2014/main" id="{D0EFA979-A709-4548-8072-20E31B3247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6925" y="57150"/>
          <a:ext cx="1876425" cy="65408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4542ED-B99B-448E-8484-100C7505AAB3}" name="Aufstellung" displayName="Aufstellung" ref="A13:M391" totalsRowShown="0" headerRowDxfId="35" dataDxfId="33" headerRowBorderDxfId="34" tableBorderDxfId="32" totalsRowBorderDxfId="31">
  <autoFilter ref="A13:M391" xr:uid="{2A4542ED-B99B-448E-8484-100C7505AAB3}"/>
  <tableColumns count="13">
    <tableColumn id="1" xr3:uid="{4F733FAB-D76F-4371-B5A7-0D957C1AEA1D}" name="Datum" dataDxfId="30"/>
    <tableColumn id="12" xr3:uid="{2139DFEB-6067-4308-892C-80A595ADBFD8}" name="Reisezweck" dataDxfId="29"/>
    <tableColumn id="2" xr3:uid="{6982E0E5-25C2-413F-92EB-411C56EB4E78}" name="Auswärtstätigkeit" dataDxfId="28"/>
    <tableColumn id="3" xr3:uid="{FF8CE24C-4544-4032-86D7-65EA636B4896}" name="Land" dataDxfId="27"/>
    <tableColumn id="4" xr3:uid="{B344BA3E-2E0F-4ECD-B5A6-2F690E420750}" name="VMA_x000a_brutto" dataDxfId="26">
      <calculatedColumnFormula>IF(Aufstellung[[#This Row],[Datum]]="","",IF(OR(Aufstellung[[#This Row],[Auswärtstätigkeit]]=$B$7,Aufstellung[[#This Row],[Auswärtstätigkeit]]=$B$8),VLOOKUP(Aufstellung[[#This Row],[Land]],VMA[],3,FALSE),IF(Aufstellung[[#This Row],[Auswärtstätigkeit]]=$B$9,VLOOKUP(Aufstellung[[#This Row],[Land]],VMA[],2,FALSE),"FEHLER")))</calculatedColumnFormula>
    </tableColumn>
    <tableColumn id="5" xr3:uid="{B9ADF846-2055-4A0B-9F82-3F4DA9C14E8C}" name="Frühstück" dataDxfId="25"/>
    <tableColumn id="6" xr3:uid="{8E874E2C-4782-4064-A6C0-BDECBAF45FBA}" name="Mittagessen" dataDxfId="24"/>
    <tableColumn id="7" xr3:uid="{08C61D51-30F8-40C7-8B9A-CBB4C055CED1}" name="Abendessen" dataDxfId="23"/>
    <tableColumn id="8" xr3:uid="{E2EC2DDF-FF8D-431D-B23E-8D80DCF1B623}" name="Kürzung in %" dataDxfId="22" dataCellStyle="Prozent">
      <calculatedColumnFormula>IF(Aufstellung[[#This Row],[Datum]]="","",IF(Aufstellung[[#This Row],[Frühstück]]="X",0.2,0)+IF(Aufstellung[[#This Row],[Mittagessen]]="X",0.4,0)+IF(Aufstellung[[#This Row],[Abendessen]]="X",0.4,0))</calculatedColumnFormula>
    </tableColumn>
    <tableColumn id="9" xr3:uid="{E411551F-5881-4A73-AB05-732B588C16C6}" name="VMA_x000a_Kürzung" dataDxfId="21">
      <calculatedColumnFormula>IF(Aufstellung[[#This Row],[Datum]]="","",MIN(VLOOKUP(Aufstellung[[#This Row],[Land]],VMA[],2,FALSE)*Aufstellung[[#This Row],[Kürzung in %]],Aufstellung[[#This Row],[VMA
brutto]]))</calculatedColumnFormula>
    </tableColumn>
    <tableColumn id="10" xr3:uid="{FF16CE05-1407-4684-A6C5-10B765982BAD}" name="VMA_x000a_netto" dataDxfId="20">
      <calculatedColumnFormula>IF(Aufstellung[[#This Row],[Datum]]="","",Aufstellung[[#This Row],[VMA
brutto]]-Aufstellung[[#This Row],[VMA
Kürzung]])</calculatedColumnFormula>
    </tableColumn>
    <tableColumn id="13" xr3:uid="{465DED33-87BE-4C7C-841F-10A7A5203CF2}" name="gefahrene km mit Privat-Kfz" dataDxfId="19"/>
    <tableColumn id="14" xr3:uid="{7A12364F-CDBE-4EEC-8B71-9ABED2109244}" name="km-Pauschale" dataDxfId="18">
      <calculatedColumnFormula>IF(Aufstellung[[#This Row],[Datum]]="","",Aufstellung[[#This Row],[gefahrene km mit Privat-Kfz]]*0.3)</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6FCE78-B4A8-4FAD-876D-91D2DE9DA46B}" name="VMA" displayName="VMA" ref="A4:D232" totalsRowShown="0" headerRowDxfId="17" dataDxfId="16">
  <autoFilter ref="A4:D232" xr:uid="{FB6FCE78-B4A8-4FAD-876D-91D2DE9DA46B}"/>
  <tableColumns count="4">
    <tableColumn id="1" xr3:uid="{4E2299B0-1633-4963-9F08-EDBE648A79FF}" name="Land" dataDxfId="15"/>
    <tableColumn id="2" xr3:uid="{1CD7C826-D5F5-457D-89E0-FEABC126A56A}" name="Pauschbeträge für Verpflegungsmehraufwendungen bei einer Abwesenheitsdauer von mindestens 24 Stunden je Kalendertag" dataDxfId="14"/>
    <tableColumn id="3" xr3:uid="{563124A4-6632-4E0C-B737-60E7E0C5C480}" name="Pauschbeträge für Verpflegungsmehraufwendungen für den An- und Abreisetag sowie bei einer Abwesenheitsdauer von mehr  als 8 Stunden je Kalendertag" dataDxfId="13"/>
    <tableColumn id="4" xr3:uid="{167FF4C7-793C-449B-AC41-84B68AECCFEC}" name="Pauschbetrag für Übernachtungskosten" dataDxfId="12"/>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14CD1-3535-4CE0-BF9A-548B52A9C50F}">
  <sheetPr>
    <pageSetUpPr fitToPage="1"/>
  </sheetPr>
  <dimension ref="A1:M391"/>
  <sheetViews>
    <sheetView tabSelected="1" zoomScaleNormal="100" zoomScalePageLayoutView="55" workbookViewId="0">
      <selection activeCell="K8" sqref="K8"/>
    </sheetView>
  </sheetViews>
  <sheetFormatPr baseColWidth="10" defaultColWidth="11.42578125" defaultRowHeight="21.2" customHeight="1" x14ac:dyDescent="0.3"/>
  <cols>
    <col min="1" max="1" width="12.7109375" style="1" customWidth="1"/>
    <col min="2" max="2" width="24.7109375" style="1" customWidth="1"/>
    <col min="3" max="4" width="24.7109375" style="4" customWidth="1"/>
    <col min="5" max="5" width="12.7109375" style="1" customWidth="1"/>
    <col min="6" max="8" width="4.7109375" style="4" customWidth="1"/>
    <col min="9" max="9" width="11.42578125" style="1" hidden="1" customWidth="1"/>
    <col min="10" max="13" width="12.7109375" style="1" customWidth="1"/>
    <col min="14" max="16384" width="11.42578125" style="1"/>
  </cols>
  <sheetData>
    <row r="1" spans="1:13" ht="60" customHeight="1" x14ac:dyDescent="0.3">
      <c r="A1" s="41"/>
      <c r="B1" s="41"/>
      <c r="C1" s="41"/>
      <c r="D1" s="41"/>
      <c r="E1" s="41"/>
      <c r="F1" s="41"/>
      <c r="G1" s="41"/>
      <c r="H1" s="41"/>
      <c r="I1" s="41"/>
      <c r="J1" s="41"/>
      <c r="K1" s="41"/>
      <c r="L1" s="41"/>
      <c r="M1" s="41"/>
    </row>
    <row r="2" spans="1:13" ht="34.5" customHeight="1" x14ac:dyDescent="0.3">
      <c r="A2" s="40" t="s">
        <v>251</v>
      </c>
      <c r="B2" s="40"/>
      <c r="C2" s="40"/>
      <c r="D2" s="40"/>
      <c r="E2" s="40"/>
      <c r="F2" s="40"/>
      <c r="G2" s="40"/>
      <c r="H2" s="40"/>
      <c r="I2" s="40"/>
      <c r="J2" s="40"/>
      <c r="K2" s="40"/>
      <c r="L2" s="40"/>
      <c r="M2" s="40"/>
    </row>
    <row r="3" spans="1:13" ht="18.75" customHeight="1" x14ac:dyDescent="0.3">
      <c r="A3" s="1" t="s">
        <v>247</v>
      </c>
      <c r="B3" s="6"/>
      <c r="C3" s="32" t="s">
        <v>252</v>
      </c>
      <c r="F3" s="1"/>
      <c r="G3" s="15"/>
      <c r="H3" s="15"/>
      <c r="J3" s="6"/>
      <c r="K3" s="15"/>
      <c r="L3" s="39"/>
      <c r="M3" s="39"/>
    </row>
    <row r="4" spans="1:13" ht="18.75" x14ac:dyDescent="0.3">
      <c r="A4" s="1" t="s">
        <v>249</v>
      </c>
      <c r="B4" s="7"/>
      <c r="C4" s="32">
        <v>2022</v>
      </c>
      <c r="F4" s="1"/>
      <c r="G4" s="1"/>
      <c r="H4" s="1"/>
    </row>
    <row r="5" spans="1:13" ht="18.75" x14ac:dyDescent="0.3">
      <c r="B5" s="7"/>
      <c r="F5" s="1"/>
      <c r="G5" s="1"/>
      <c r="H5" s="1"/>
    </row>
    <row r="6" spans="1:13" ht="18.75" x14ac:dyDescent="0.3">
      <c r="B6" s="7"/>
      <c r="C6" s="19" t="s">
        <v>250</v>
      </c>
      <c r="F6" s="1"/>
      <c r="G6" s="1"/>
      <c r="H6" s="1"/>
    </row>
    <row r="7" spans="1:13" ht="18.75" x14ac:dyDescent="0.3">
      <c r="A7" s="1" t="s">
        <v>275</v>
      </c>
      <c r="B7" s="7" t="s">
        <v>244</v>
      </c>
      <c r="C7" s="18">
        <f>SUMIFS(Aufstellung[VMA
netto],Aufstellung[Auswärtstätigkeit],B7)</f>
        <v>8.3999999999999986</v>
      </c>
      <c r="D7" s="14"/>
      <c r="F7" s="1"/>
      <c r="G7" s="1"/>
      <c r="H7" s="1"/>
    </row>
    <row r="8" spans="1:13" ht="18.75" x14ac:dyDescent="0.3">
      <c r="A8" s="1" t="s">
        <v>275</v>
      </c>
      <c r="B8" s="7" t="s">
        <v>1</v>
      </c>
      <c r="C8" s="14">
        <f>SUMIFS(Aufstellung[VMA
netto],Aufstellung[Auswärtstätigkeit],B8)</f>
        <v>0</v>
      </c>
      <c r="D8" s="14"/>
    </row>
    <row r="9" spans="1:13" ht="18.75" x14ac:dyDescent="0.3">
      <c r="A9" s="1" t="s">
        <v>275</v>
      </c>
      <c r="B9" s="7" t="s">
        <v>274</v>
      </c>
      <c r="C9" s="14">
        <f>SUMIFS(Aufstellung[VMA
netto],Aufstellung[Auswärtstätigkeit],B9)</f>
        <v>0</v>
      </c>
      <c r="D9" s="14"/>
      <c r="E9" s="5"/>
    </row>
    <row r="10" spans="1:13" ht="18.75" x14ac:dyDescent="0.3">
      <c r="A10" s="7" t="s">
        <v>248</v>
      </c>
      <c r="B10" s="5"/>
      <c r="C10" s="17">
        <f>SUM(Aufstellung[km-Pauschale])</f>
        <v>17.55</v>
      </c>
      <c r="D10" s="14"/>
      <c r="E10" s="5"/>
    </row>
    <row r="11" spans="1:13" ht="19.5" thickBot="1" x14ac:dyDescent="0.35">
      <c r="A11" s="7"/>
      <c r="B11" s="5"/>
      <c r="C11" s="16">
        <f>SUM(C7:C10)</f>
        <v>25.95</v>
      </c>
      <c r="D11" s="14"/>
      <c r="E11" s="5"/>
    </row>
    <row r="12" spans="1:13" ht="19.5" thickTop="1" x14ac:dyDescent="0.3">
      <c r="A12" s="7"/>
      <c r="B12" s="5"/>
      <c r="C12" s="14"/>
      <c r="D12" s="14"/>
      <c r="E12" s="5"/>
    </row>
    <row r="13" spans="1:13" ht="82.5" x14ac:dyDescent="0.3">
      <c r="A13" s="20" t="s">
        <v>0</v>
      </c>
      <c r="B13" s="3" t="s">
        <v>243</v>
      </c>
      <c r="C13" s="3" t="s">
        <v>2</v>
      </c>
      <c r="D13" s="3" t="s">
        <v>3</v>
      </c>
      <c r="E13" s="12" t="s">
        <v>245</v>
      </c>
      <c r="F13" s="24" t="s">
        <v>238</v>
      </c>
      <c r="G13" s="24" t="s">
        <v>239</v>
      </c>
      <c r="H13" s="24" t="s">
        <v>240</v>
      </c>
      <c r="I13" s="3" t="s">
        <v>242</v>
      </c>
      <c r="J13" s="12" t="s">
        <v>272</v>
      </c>
      <c r="K13" s="12" t="s">
        <v>246</v>
      </c>
      <c r="L13" s="12" t="s">
        <v>253</v>
      </c>
      <c r="M13" s="21" t="s">
        <v>248</v>
      </c>
    </row>
    <row r="14" spans="1:13" ht="21.2" customHeight="1" x14ac:dyDescent="0.3">
      <c r="A14" s="37">
        <v>44846</v>
      </c>
      <c r="B14" s="31" t="s">
        <v>273</v>
      </c>
      <c r="C14" s="34" t="s">
        <v>244</v>
      </c>
      <c r="D14" s="35" t="s">
        <v>237</v>
      </c>
      <c r="E14" s="13">
        <f>IF(Aufstellung[[#This Row],[Datum]]="","",IF(OR(Aufstellung[[#This Row],[Auswärtstätigkeit]]=$B$7,Aufstellung[[#This Row],[Auswärtstätigkeit]]=$B$8),VLOOKUP(Aufstellung[[#This Row],[Land]],VMA[],3,FALSE),IF(Aufstellung[[#This Row],[Auswärtstätigkeit]]=$B$9,VLOOKUP(Aufstellung[[#This Row],[Land]],VMA[],2,FALSE),"FEHLER")))</f>
        <v>14</v>
      </c>
      <c r="F14" s="36" t="s">
        <v>241</v>
      </c>
      <c r="G14" s="36"/>
      <c r="H14" s="34"/>
      <c r="I14" s="23">
        <f>IF(Aufstellung[[#This Row],[Datum]]="","",IF(Aufstellung[[#This Row],[Frühstück]]="X",0.2,0)+IF(Aufstellung[[#This Row],[Mittagessen]]="X",0.4,0)+IF(Aufstellung[[#This Row],[Abendessen]]="X",0.4,0))</f>
        <v>0.2</v>
      </c>
      <c r="J14" s="13">
        <f>IF(Aufstellung[[#This Row],[Datum]]="","",MIN(VLOOKUP(Aufstellung[[#This Row],[Land]],VMA[],2,FALSE)*Aufstellung[[#This Row],[Kürzung in %]],Aufstellung[[#This Row],[VMA
brutto]]))</f>
        <v>5.6000000000000005</v>
      </c>
      <c r="K14" s="13">
        <f>IF(Aufstellung[[#This Row],[Datum]]="","",Aufstellung[[#This Row],[VMA
brutto]]-Aufstellung[[#This Row],[VMA
Kürzung]])</f>
        <v>8.3999999999999986</v>
      </c>
      <c r="L14" s="33">
        <v>58.5</v>
      </c>
      <c r="M14" s="22">
        <f>IF(Aufstellung[[#This Row],[Datum]]="","",Aufstellung[[#This Row],[gefahrene km mit Privat-Kfz]]*0.3)</f>
        <v>17.55</v>
      </c>
    </row>
    <row r="15" spans="1:13" ht="21.2" customHeight="1" x14ac:dyDescent="0.3">
      <c r="A15" s="37"/>
      <c r="B15" s="31"/>
      <c r="C15" s="34"/>
      <c r="D15" s="35"/>
      <c r="E15" s="13" t="str">
        <f>IF(Aufstellung[[#This Row],[Datum]]="","",IF(OR(Aufstellung[[#This Row],[Auswärtstätigkeit]]=$B$7,Aufstellung[[#This Row],[Auswärtstätigkeit]]=$B$8),VLOOKUP(Aufstellung[[#This Row],[Land]],VMA[],3,FALSE),IF(Aufstellung[[#This Row],[Auswärtstätigkeit]]=$B$9,VLOOKUP(Aufstellung[[#This Row],[Land]],VMA[],2,FALSE),"FEHLER")))</f>
        <v/>
      </c>
      <c r="F15" s="36"/>
      <c r="G15" s="36"/>
      <c r="H15" s="34"/>
      <c r="I15" s="2" t="str">
        <f>IF(Aufstellung[[#This Row],[Datum]]="","",IF(Aufstellung[[#This Row],[Frühstück]]="X",0.2,0)+IF(Aufstellung[[#This Row],[Mittagessen]]="X",0.4,0)+IF(Aufstellung[[#This Row],[Abendessen]]="X",0.4,0))</f>
        <v/>
      </c>
      <c r="J15" s="13" t="str">
        <f>IF(Aufstellung[[#This Row],[Datum]]="","",MIN(VLOOKUP(Aufstellung[[#This Row],[Land]],VMA[],2,FALSE)*Aufstellung[[#This Row],[Kürzung in %]],Aufstellung[[#This Row],[VMA
brutto]]))</f>
        <v/>
      </c>
      <c r="K15" s="13" t="str">
        <f>IF(Aufstellung[[#This Row],[Datum]]="","",Aufstellung[[#This Row],[VMA
brutto]]-Aufstellung[[#This Row],[VMA
Kürzung]])</f>
        <v/>
      </c>
      <c r="L15" s="33"/>
      <c r="M15" s="22" t="str">
        <f>IF(Aufstellung[[#This Row],[Datum]]="","",Aufstellung[[#This Row],[gefahrene km mit Privat-Kfz]]*0.3)</f>
        <v/>
      </c>
    </row>
    <row r="16" spans="1:13" ht="21.2" customHeight="1" x14ac:dyDescent="0.3">
      <c r="A16" s="37"/>
      <c r="B16" s="31"/>
      <c r="C16" s="34"/>
      <c r="D16" s="35"/>
      <c r="E16" s="13" t="str">
        <f>IF(Aufstellung[[#This Row],[Datum]]="","",IF(OR(Aufstellung[[#This Row],[Auswärtstätigkeit]]=$B$7,Aufstellung[[#This Row],[Auswärtstätigkeit]]=$B$8),VLOOKUP(Aufstellung[[#This Row],[Land]],VMA[],3,FALSE),IF(Aufstellung[[#This Row],[Auswärtstätigkeit]]=$B$9,VLOOKUP(Aufstellung[[#This Row],[Land]],VMA[],2,FALSE),"FEHLER")))</f>
        <v/>
      </c>
      <c r="F16" s="36"/>
      <c r="G16" s="36"/>
      <c r="H16" s="34"/>
      <c r="I16" s="2" t="str">
        <f>IF(Aufstellung[[#This Row],[Datum]]="","",IF(Aufstellung[[#This Row],[Frühstück]]="X",0.2,0)+IF(Aufstellung[[#This Row],[Mittagessen]]="X",0.4,0)+IF(Aufstellung[[#This Row],[Abendessen]]="X",0.4,0))</f>
        <v/>
      </c>
      <c r="J16" s="13" t="str">
        <f>IF(Aufstellung[[#This Row],[Datum]]="","",MIN(VLOOKUP(Aufstellung[[#This Row],[Land]],VMA[],2,FALSE)*Aufstellung[[#This Row],[Kürzung in %]],Aufstellung[[#This Row],[VMA
brutto]]))</f>
        <v/>
      </c>
      <c r="K16" s="13" t="str">
        <f>IF(Aufstellung[[#This Row],[Datum]]="","",Aufstellung[[#This Row],[VMA
brutto]]-Aufstellung[[#This Row],[VMA
Kürzung]])</f>
        <v/>
      </c>
      <c r="L16" s="33"/>
      <c r="M16" s="22" t="str">
        <f>IF(Aufstellung[[#This Row],[Datum]]="","",Aufstellung[[#This Row],[gefahrene km mit Privat-Kfz]]*0.3)</f>
        <v/>
      </c>
    </row>
    <row r="17" spans="1:13" ht="21.2" customHeight="1" x14ac:dyDescent="0.3">
      <c r="A17" s="37"/>
      <c r="B17" s="31"/>
      <c r="C17" s="34"/>
      <c r="D17" s="35"/>
      <c r="E17" s="13" t="str">
        <f>IF(Aufstellung[[#This Row],[Datum]]="","",IF(OR(Aufstellung[[#This Row],[Auswärtstätigkeit]]=$B$7,Aufstellung[[#This Row],[Auswärtstätigkeit]]=$B$8),VLOOKUP(Aufstellung[[#This Row],[Land]],VMA[],3,FALSE),IF(Aufstellung[[#This Row],[Auswärtstätigkeit]]=$B$9,VLOOKUP(Aufstellung[[#This Row],[Land]],VMA[],2,FALSE),"FEHLER")))</f>
        <v/>
      </c>
      <c r="F17" s="36"/>
      <c r="G17" s="36"/>
      <c r="H17" s="34"/>
      <c r="I17" s="2" t="str">
        <f>IF(Aufstellung[[#This Row],[Datum]]="","",IF(Aufstellung[[#This Row],[Frühstück]]="X",0.2,0)+IF(Aufstellung[[#This Row],[Mittagessen]]="X",0.4,0)+IF(Aufstellung[[#This Row],[Abendessen]]="X",0.4,0))</f>
        <v/>
      </c>
      <c r="J17" s="13" t="str">
        <f>IF(Aufstellung[[#This Row],[Datum]]="","",MIN(VLOOKUP(Aufstellung[[#This Row],[Land]],VMA[],2,FALSE)*Aufstellung[[#This Row],[Kürzung in %]],Aufstellung[[#This Row],[VMA
brutto]]))</f>
        <v/>
      </c>
      <c r="K17" s="13" t="str">
        <f>IF(Aufstellung[[#This Row],[Datum]]="","",Aufstellung[[#This Row],[VMA
brutto]]-Aufstellung[[#This Row],[VMA
Kürzung]])</f>
        <v/>
      </c>
      <c r="L17" s="33"/>
      <c r="M17" s="22" t="str">
        <f>IF(Aufstellung[[#This Row],[Datum]]="","",Aufstellung[[#This Row],[gefahrene km mit Privat-Kfz]]*0.3)</f>
        <v/>
      </c>
    </row>
    <row r="18" spans="1:13" ht="21.2" customHeight="1" x14ac:dyDescent="0.3">
      <c r="A18" s="37"/>
      <c r="B18" s="31"/>
      <c r="C18" s="34"/>
      <c r="D18" s="35"/>
      <c r="E18" s="13" t="str">
        <f>IF(Aufstellung[[#This Row],[Datum]]="","",IF(OR(Aufstellung[[#This Row],[Auswärtstätigkeit]]=$B$7,Aufstellung[[#This Row],[Auswärtstätigkeit]]=$B$8),VLOOKUP(Aufstellung[[#This Row],[Land]],VMA[],3,FALSE),IF(Aufstellung[[#This Row],[Auswärtstätigkeit]]=$B$9,VLOOKUP(Aufstellung[[#This Row],[Land]],VMA[],2,FALSE),"FEHLER")))</f>
        <v/>
      </c>
      <c r="F18" s="36"/>
      <c r="G18" s="36"/>
      <c r="H18" s="34"/>
      <c r="I18" s="2" t="str">
        <f>IF(Aufstellung[[#This Row],[Datum]]="","",IF(Aufstellung[[#This Row],[Frühstück]]="X",0.2,0)+IF(Aufstellung[[#This Row],[Mittagessen]]="X",0.4,0)+IF(Aufstellung[[#This Row],[Abendessen]]="X",0.4,0))</f>
        <v/>
      </c>
      <c r="J18" s="13" t="str">
        <f>IF(Aufstellung[[#This Row],[Datum]]="","",MIN(VLOOKUP(Aufstellung[[#This Row],[Land]],VMA[],2,FALSE)*Aufstellung[[#This Row],[Kürzung in %]],Aufstellung[[#This Row],[VMA
brutto]]))</f>
        <v/>
      </c>
      <c r="K18" s="13" t="str">
        <f>IF(Aufstellung[[#This Row],[Datum]]="","",Aufstellung[[#This Row],[VMA
brutto]]-Aufstellung[[#This Row],[VMA
Kürzung]])</f>
        <v/>
      </c>
      <c r="L18" s="33"/>
      <c r="M18" s="22" t="str">
        <f>IF(Aufstellung[[#This Row],[Datum]]="","",Aufstellung[[#This Row],[gefahrene km mit Privat-Kfz]]*0.3)</f>
        <v/>
      </c>
    </row>
    <row r="19" spans="1:13" ht="21.2" customHeight="1" x14ac:dyDescent="0.3">
      <c r="A19" s="37"/>
      <c r="B19" s="31"/>
      <c r="C19" s="34"/>
      <c r="D19" s="35"/>
      <c r="E19" s="13" t="str">
        <f>IF(Aufstellung[[#This Row],[Datum]]="","",IF(OR(Aufstellung[[#This Row],[Auswärtstätigkeit]]=$B$7,Aufstellung[[#This Row],[Auswärtstätigkeit]]=$B$8),VLOOKUP(Aufstellung[[#This Row],[Land]],VMA[],3,FALSE),IF(Aufstellung[[#This Row],[Auswärtstätigkeit]]=$B$9,VLOOKUP(Aufstellung[[#This Row],[Land]],VMA[],2,FALSE),"FEHLER")))</f>
        <v/>
      </c>
      <c r="F19" s="36"/>
      <c r="G19" s="36"/>
      <c r="H19" s="34"/>
      <c r="I19" s="2" t="str">
        <f>IF(Aufstellung[[#This Row],[Datum]]="","",IF(Aufstellung[[#This Row],[Frühstück]]="X",0.2,0)+IF(Aufstellung[[#This Row],[Mittagessen]]="X",0.4,0)+IF(Aufstellung[[#This Row],[Abendessen]]="X",0.4,0))</f>
        <v/>
      </c>
      <c r="J19" s="13" t="str">
        <f>IF(Aufstellung[[#This Row],[Datum]]="","",MIN(VLOOKUP(Aufstellung[[#This Row],[Land]],VMA[],2,FALSE)*Aufstellung[[#This Row],[Kürzung in %]],Aufstellung[[#This Row],[VMA
brutto]]))</f>
        <v/>
      </c>
      <c r="K19" s="13" t="str">
        <f>IF(Aufstellung[[#This Row],[Datum]]="","",Aufstellung[[#This Row],[VMA
brutto]]-Aufstellung[[#This Row],[VMA
Kürzung]])</f>
        <v/>
      </c>
      <c r="L19" s="33"/>
      <c r="M19" s="22" t="str">
        <f>IF(Aufstellung[[#This Row],[Datum]]="","",Aufstellung[[#This Row],[gefahrene km mit Privat-Kfz]]*0.3)</f>
        <v/>
      </c>
    </row>
    <row r="20" spans="1:13" ht="21.2" customHeight="1" x14ac:dyDescent="0.3">
      <c r="A20" s="37"/>
      <c r="B20" s="31"/>
      <c r="C20" s="34"/>
      <c r="D20" s="35"/>
      <c r="E20" s="13" t="str">
        <f>IF(Aufstellung[[#This Row],[Datum]]="","",IF(OR(Aufstellung[[#This Row],[Auswärtstätigkeit]]=$B$7,Aufstellung[[#This Row],[Auswärtstätigkeit]]=$B$8),VLOOKUP(Aufstellung[[#This Row],[Land]],VMA[],3,FALSE),IF(Aufstellung[[#This Row],[Auswärtstätigkeit]]=$B$9,VLOOKUP(Aufstellung[[#This Row],[Land]],VMA[],2,FALSE),"FEHLER")))</f>
        <v/>
      </c>
      <c r="F20" s="36"/>
      <c r="G20" s="36"/>
      <c r="H20" s="34"/>
      <c r="I20" s="2" t="str">
        <f>IF(Aufstellung[[#This Row],[Datum]]="","",IF(Aufstellung[[#This Row],[Frühstück]]="X",0.2,0)+IF(Aufstellung[[#This Row],[Mittagessen]]="X",0.4,0)+IF(Aufstellung[[#This Row],[Abendessen]]="X",0.4,0))</f>
        <v/>
      </c>
      <c r="J20" s="13" t="str">
        <f>IF(Aufstellung[[#This Row],[Datum]]="","",MIN(VLOOKUP(Aufstellung[[#This Row],[Land]],VMA[],2,FALSE)*Aufstellung[[#This Row],[Kürzung in %]],Aufstellung[[#This Row],[VMA
brutto]]))</f>
        <v/>
      </c>
      <c r="K20" s="13" t="str">
        <f>IF(Aufstellung[[#This Row],[Datum]]="","",Aufstellung[[#This Row],[VMA
brutto]]-Aufstellung[[#This Row],[VMA
Kürzung]])</f>
        <v/>
      </c>
      <c r="L20" s="33"/>
      <c r="M20" s="22" t="str">
        <f>IF(Aufstellung[[#This Row],[Datum]]="","",Aufstellung[[#This Row],[gefahrene km mit Privat-Kfz]]*0.3)</f>
        <v/>
      </c>
    </row>
    <row r="21" spans="1:13" ht="21.2" customHeight="1" x14ac:dyDescent="0.3">
      <c r="A21" s="37"/>
      <c r="B21" s="31"/>
      <c r="C21" s="34"/>
      <c r="D21" s="35"/>
      <c r="E21" s="13" t="str">
        <f>IF(Aufstellung[[#This Row],[Datum]]="","",IF(OR(Aufstellung[[#This Row],[Auswärtstätigkeit]]=$B$7,Aufstellung[[#This Row],[Auswärtstätigkeit]]=$B$8),VLOOKUP(Aufstellung[[#This Row],[Land]],VMA[],3,FALSE),IF(Aufstellung[[#This Row],[Auswärtstätigkeit]]=$B$9,VLOOKUP(Aufstellung[[#This Row],[Land]],VMA[],2,FALSE),"FEHLER")))</f>
        <v/>
      </c>
      <c r="F21" s="36"/>
      <c r="G21" s="36"/>
      <c r="H21" s="34"/>
      <c r="I21" s="2" t="str">
        <f>IF(Aufstellung[[#This Row],[Datum]]="","",IF(Aufstellung[[#This Row],[Frühstück]]="X",0.2,0)+IF(Aufstellung[[#This Row],[Mittagessen]]="X",0.4,0)+IF(Aufstellung[[#This Row],[Abendessen]]="X",0.4,0))</f>
        <v/>
      </c>
      <c r="J21" s="13" t="str">
        <f>IF(Aufstellung[[#This Row],[Datum]]="","",MIN(VLOOKUP(Aufstellung[[#This Row],[Land]],VMA[],2,FALSE)*Aufstellung[[#This Row],[Kürzung in %]],Aufstellung[[#This Row],[VMA
brutto]]))</f>
        <v/>
      </c>
      <c r="K21" s="13" t="str">
        <f>IF(Aufstellung[[#This Row],[Datum]]="","",Aufstellung[[#This Row],[VMA
brutto]]-Aufstellung[[#This Row],[VMA
Kürzung]])</f>
        <v/>
      </c>
      <c r="L21" s="33"/>
      <c r="M21" s="22" t="str">
        <f>IF(Aufstellung[[#This Row],[Datum]]="","",Aufstellung[[#This Row],[gefahrene km mit Privat-Kfz]]*0.3)</f>
        <v/>
      </c>
    </row>
    <row r="22" spans="1:13" ht="21.2" customHeight="1" x14ac:dyDescent="0.3">
      <c r="A22" s="37"/>
      <c r="B22" s="31"/>
      <c r="C22" s="34"/>
      <c r="D22" s="35"/>
      <c r="E22" s="13" t="str">
        <f>IF(Aufstellung[[#This Row],[Datum]]="","",IF(OR(Aufstellung[[#This Row],[Auswärtstätigkeit]]=$B$7,Aufstellung[[#This Row],[Auswärtstätigkeit]]=$B$8),VLOOKUP(Aufstellung[[#This Row],[Land]],VMA[],3,FALSE),IF(Aufstellung[[#This Row],[Auswärtstätigkeit]]=$B$9,VLOOKUP(Aufstellung[[#This Row],[Land]],VMA[],2,FALSE),"FEHLER")))</f>
        <v/>
      </c>
      <c r="F22" s="36"/>
      <c r="G22" s="36"/>
      <c r="H22" s="34"/>
      <c r="I22" s="2" t="str">
        <f>IF(Aufstellung[[#This Row],[Datum]]="","",IF(Aufstellung[[#This Row],[Frühstück]]="X",0.2,0)+IF(Aufstellung[[#This Row],[Mittagessen]]="X",0.4,0)+IF(Aufstellung[[#This Row],[Abendessen]]="X",0.4,0))</f>
        <v/>
      </c>
      <c r="J22" s="13" t="str">
        <f>IF(Aufstellung[[#This Row],[Datum]]="","",MIN(VLOOKUP(Aufstellung[[#This Row],[Land]],VMA[],2,FALSE)*Aufstellung[[#This Row],[Kürzung in %]],Aufstellung[[#This Row],[VMA
brutto]]))</f>
        <v/>
      </c>
      <c r="K22" s="13" t="str">
        <f>IF(Aufstellung[[#This Row],[Datum]]="","",Aufstellung[[#This Row],[VMA
brutto]]-Aufstellung[[#This Row],[VMA
Kürzung]])</f>
        <v/>
      </c>
      <c r="L22" s="33"/>
      <c r="M22" s="22" t="str">
        <f>IF(Aufstellung[[#This Row],[Datum]]="","",Aufstellung[[#This Row],[gefahrene km mit Privat-Kfz]]*0.3)</f>
        <v/>
      </c>
    </row>
    <row r="23" spans="1:13" ht="21.2" customHeight="1" x14ac:dyDescent="0.3">
      <c r="A23" s="37"/>
      <c r="B23" s="31"/>
      <c r="C23" s="34"/>
      <c r="D23" s="35"/>
      <c r="E23" s="13" t="str">
        <f>IF(Aufstellung[[#This Row],[Datum]]="","",IF(OR(Aufstellung[[#This Row],[Auswärtstätigkeit]]=$B$7,Aufstellung[[#This Row],[Auswärtstätigkeit]]=$B$8),VLOOKUP(Aufstellung[[#This Row],[Land]],VMA[],3,FALSE),IF(Aufstellung[[#This Row],[Auswärtstätigkeit]]=$B$9,VLOOKUP(Aufstellung[[#This Row],[Land]],VMA[],2,FALSE),"FEHLER")))</f>
        <v/>
      </c>
      <c r="F23" s="36"/>
      <c r="G23" s="36"/>
      <c r="H23" s="34"/>
      <c r="I23" s="2" t="str">
        <f>IF(Aufstellung[[#This Row],[Datum]]="","",IF(Aufstellung[[#This Row],[Frühstück]]="X",0.2,0)+IF(Aufstellung[[#This Row],[Mittagessen]]="X",0.4,0)+IF(Aufstellung[[#This Row],[Abendessen]]="X",0.4,0))</f>
        <v/>
      </c>
      <c r="J23" s="13" t="str">
        <f>IF(Aufstellung[[#This Row],[Datum]]="","",MIN(VLOOKUP(Aufstellung[[#This Row],[Land]],VMA[],2,FALSE)*Aufstellung[[#This Row],[Kürzung in %]],Aufstellung[[#This Row],[VMA
brutto]]))</f>
        <v/>
      </c>
      <c r="K23" s="13" t="str">
        <f>IF(Aufstellung[[#This Row],[Datum]]="","",Aufstellung[[#This Row],[VMA
brutto]]-Aufstellung[[#This Row],[VMA
Kürzung]])</f>
        <v/>
      </c>
      <c r="L23" s="33"/>
      <c r="M23" s="22" t="str">
        <f>IF(Aufstellung[[#This Row],[Datum]]="","",Aufstellung[[#This Row],[gefahrene km mit Privat-Kfz]]*0.3)</f>
        <v/>
      </c>
    </row>
    <row r="24" spans="1:13" ht="21.2" customHeight="1" x14ac:dyDescent="0.3">
      <c r="A24" s="37"/>
      <c r="B24" s="31"/>
      <c r="C24" s="34"/>
      <c r="D24" s="35"/>
      <c r="E24" s="13" t="str">
        <f>IF(Aufstellung[[#This Row],[Datum]]="","",IF(OR(Aufstellung[[#This Row],[Auswärtstätigkeit]]=$B$7,Aufstellung[[#This Row],[Auswärtstätigkeit]]=$B$8),VLOOKUP(Aufstellung[[#This Row],[Land]],VMA[],3,FALSE),IF(Aufstellung[[#This Row],[Auswärtstätigkeit]]=$B$9,VLOOKUP(Aufstellung[[#This Row],[Land]],VMA[],2,FALSE),"FEHLER")))</f>
        <v/>
      </c>
      <c r="F24" s="36"/>
      <c r="G24" s="36"/>
      <c r="H24" s="34"/>
      <c r="I24" s="2" t="str">
        <f>IF(Aufstellung[[#This Row],[Datum]]="","",IF(Aufstellung[[#This Row],[Frühstück]]="X",0.2,0)+IF(Aufstellung[[#This Row],[Mittagessen]]="X",0.4,0)+IF(Aufstellung[[#This Row],[Abendessen]]="X",0.4,0))</f>
        <v/>
      </c>
      <c r="J24" s="13" t="str">
        <f>IF(Aufstellung[[#This Row],[Datum]]="","",MIN(VLOOKUP(Aufstellung[[#This Row],[Land]],VMA[],2,FALSE)*Aufstellung[[#This Row],[Kürzung in %]],Aufstellung[[#This Row],[VMA
brutto]]))</f>
        <v/>
      </c>
      <c r="K24" s="13" t="str">
        <f>IF(Aufstellung[[#This Row],[Datum]]="","",Aufstellung[[#This Row],[VMA
brutto]]-Aufstellung[[#This Row],[VMA
Kürzung]])</f>
        <v/>
      </c>
      <c r="L24" s="33"/>
      <c r="M24" s="22" t="str">
        <f>IF(Aufstellung[[#This Row],[Datum]]="","",Aufstellung[[#This Row],[gefahrene km mit Privat-Kfz]]*0.3)</f>
        <v/>
      </c>
    </row>
    <row r="25" spans="1:13" ht="21.2" customHeight="1" x14ac:dyDescent="0.3">
      <c r="A25" s="37"/>
      <c r="B25" s="31"/>
      <c r="C25" s="34"/>
      <c r="D25" s="35"/>
      <c r="E25" s="13" t="str">
        <f>IF(Aufstellung[[#This Row],[Datum]]="","",IF(OR(Aufstellung[[#This Row],[Auswärtstätigkeit]]=$B$7,Aufstellung[[#This Row],[Auswärtstätigkeit]]=$B$8),VLOOKUP(Aufstellung[[#This Row],[Land]],VMA[],3,FALSE),IF(Aufstellung[[#This Row],[Auswärtstätigkeit]]=$B$9,VLOOKUP(Aufstellung[[#This Row],[Land]],VMA[],2,FALSE),"FEHLER")))</f>
        <v/>
      </c>
      <c r="F25" s="36"/>
      <c r="G25" s="36"/>
      <c r="H25" s="34"/>
      <c r="I25" s="2" t="str">
        <f>IF(Aufstellung[[#This Row],[Datum]]="","",IF(Aufstellung[[#This Row],[Frühstück]]="X",0.2,0)+IF(Aufstellung[[#This Row],[Mittagessen]]="X",0.4,0)+IF(Aufstellung[[#This Row],[Abendessen]]="X",0.4,0))</f>
        <v/>
      </c>
      <c r="J25" s="13" t="str">
        <f>IF(Aufstellung[[#This Row],[Datum]]="","",MIN(VLOOKUP(Aufstellung[[#This Row],[Land]],VMA[],2,FALSE)*Aufstellung[[#This Row],[Kürzung in %]],Aufstellung[[#This Row],[VMA
brutto]]))</f>
        <v/>
      </c>
      <c r="K25" s="13" t="str">
        <f>IF(Aufstellung[[#This Row],[Datum]]="","",Aufstellung[[#This Row],[VMA
brutto]]-Aufstellung[[#This Row],[VMA
Kürzung]])</f>
        <v/>
      </c>
      <c r="L25" s="33"/>
      <c r="M25" s="22" t="str">
        <f>IF(Aufstellung[[#This Row],[Datum]]="","",Aufstellung[[#This Row],[gefahrene km mit Privat-Kfz]]*0.3)</f>
        <v/>
      </c>
    </row>
    <row r="26" spans="1:13" ht="21.2" customHeight="1" x14ac:dyDescent="0.3">
      <c r="A26" s="37"/>
      <c r="B26" s="31"/>
      <c r="C26" s="34"/>
      <c r="D26" s="35"/>
      <c r="E26" s="13" t="str">
        <f>IF(Aufstellung[[#This Row],[Datum]]="","",IF(OR(Aufstellung[[#This Row],[Auswärtstätigkeit]]=$B$7,Aufstellung[[#This Row],[Auswärtstätigkeit]]=$B$8),VLOOKUP(Aufstellung[[#This Row],[Land]],VMA[],3,FALSE),IF(Aufstellung[[#This Row],[Auswärtstätigkeit]]=$B$9,VLOOKUP(Aufstellung[[#This Row],[Land]],VMA[],2,FALSE),"FEHLER")))</f>
        <v/>
      </c>
      <c r="F26" s="36"/>
      <c r="G26" s="36"/>
      <c r="H26" s="34"/>
      <c r="I26" s="2" t="str">
        <f>IF(Aufstellung[[#This Row],[Datum]]="","",IF(Aufstellung[[#This Row],[Frühstück]]="X",0.2,0)+IF(Aufstellung[[#This Row],[Mittagessen]]="X",0.4,0)+IF(Aufstellung[[#This Row],[Abendessen]]="X",0.4,0))</f>
        <v/>
      </c>
      <c r="J26" s="13" t="str">
        <f>IF(Aufstellung[[#This Row],[Datum]]="","",MIN(VLOOKUP(Aufstellung[[#This Row],[Land]],VMA[],2,FALSE)*Aufstellung[[#This Row],[Kürzung in %]],Aufstellung[[#This Row],[VMA
brutto]]))</f>
        <v/>
      </c>
      <c r="K26" s="13" t="str">
        <f>IF(Aufstellung[[#This Row],[Datum]]="","",Aufstellung[[#This Row],[VMA
brutto]]-Aufstellung[[#This Row],[VMA
Kürzung]])</f>
        <v/>
      </c>
      <c r="L26" s="33"/>
      <c r="M26" s="22" t="str">
        <f>IF(Aufstellung[[#This Row],[Datum]]="","",Aufstellung[[#This Row],[gefahrene km mit Privat-Kfz]]*0.3)</f>
        <v/>
      </c>
    </row>
    <row r="27" spans="1:13" ht="21.2" customHeight="1" x14ac:dyDescent="0.3">
      <c r="A27" s="37"/>
      <c r="B27" s="31"/>
      <c r="C27" s="34"/>
      <c r="D27" s="35"/>
      <c r="E27" s="13" t="str">
        <f>IF(Aufstellung[[#This Row],[Datum]]="","",IF(OR(Aufstellung[[#This Row],[Auswärtstätigkeit]]=$B$7,Aufstellung[[#This Row],[Auswärtstätigkeit]]=$B$8),VLOOKUP(Aufstellung[[#This Row],[Land]],VMA[],3,FALSE),IF(Aufstellung[[#This Row],[Auswärtstätigkeit]]=$B$9,VLOOKUP(Aufstellung[[#This Row],[Land]],VMA[],2,FALSE),"FEHLER")))</f>
        <v/>
      </c>
      <c r="F27" s="36"/>
      <c r="G27" s="36"/>
      <c r="H27" s="34"/>
      <c r="I27" s="2" t="str">
        <f>IF(Aufstellung[[#This Row],[Datum]]="","",IF(Aufstellung[[#This Row],[Frühstück]]="X",0.2,0)+IF(Aufstellung[[#This Row],[Mittagessen]]="X",0.4,0)+IF(Aufstellung[[#This Row],[Abendessen]]="X",0.4,0))</f>
        <v/>
      </c>
      <c r="J27" s="13" t="str">
        <f>IF(Aufstellung[[#This Row],[Datum]]="","",MIN(VLOOKUP(Aufstellung[[#This Row],[Land]],VMA[],2,FALSE)*Aufstellung[[#This Row],[Kürzung in %]],Aufstellung[[#This Row],[VMA
brutto]]))</f>
        <v/>
      </c>
      <c r="K27" s="13" t="str">
        <f>IF(Aufstellung[[#This Row],[Datum]]="","",Aufstellung[[#This Row],[VMA
brutto]]-Aufstellung[[#This Row],[VMA
Kürzung]])</f>
        <v/>
      </c>
      <c r="L27" s="33"/>
      <c r="M27" s="22" t="str">
        <f>IF(Aufstellung[[#This Row],[Datum]]="","",Aufstellung[[#This Row],[gefahrene km mit Privat-Kfz]]*0.3)</f>
        <v/>
      </c>
    </row>
    <row r="28" spans="1:13" ht="21.2" customHeight="1" x14ac:dyDescent="0.3">
      <c r="A28" s="37"/>
      <c r="B28" s="31"/>
      <c r="C28" s="34"/>
      <c r="D28" s="35"/>
      <c r="E28" s="13" t="str">
        <f>IF(Aufstellung[[#This Row],[Datum]]="","",IF(OR(Aufstellung[[#This Row],[Auswärtstätigkeit]]=$B$7,Aufstellung[[#This Row],[Auswärtstätigkeit]]=$B$8),VLOOKUP(Aufstellung[[#This Row],[Land]],VMA[],3,FALSE),IF(Aufstellung[[#This Row],[Auswärtstätigkeit]]=$B$9,VLOOKUP(Aufstellung[[#This Row],[Land]],VMA[],2,FALSE),"FEHLER")))</f>
        <v/>
      </c>
      <c r="F28" s="36"/>
      <c r="G28" s="36"/>
      <c r="H28" s="34"/>
      <c r="I28" s="2" t="str">
        <f>IF(Aufstellung[[#This Row],[Datum]]="","",IF(Aufstellung[[#This Row],[Frühstück]]="X",0.2,0)+IF(Aufstellung[[#This Row],[Mittagessen]]="X",0.4,0)+IF(Aufstellung[[#This Row],[Abendessen]]="X",0.4,0))</f>
        <v/>
      </c>
      <c r="J28" s="13" t="str">
        <f>IF(Aufstellung[[#This Row],[Datum]]="","",MIN(VLOOKUP(Aufstellung[[#This Row],[Land]],VMA[],2,FALSE)*Aufstellung[[#This Row],[Kürzung in %]],Aufstellung[[#This Row],[VMA
brutto]]))</f>
        <v/>
      </c>
      <c r="K28" s="13" t="str">
        <f>IF(Aufstellung[[#This Row],[Datum]]="","",Aufstellung[[#This Row],[VMA
brutto]]-Aufstellung[[#This Row],[VMA
Kürzung]])</f>
        <v/>
      </c>
      <c r="L28" s="33"/>
      <c r="M28" s="22" t="str">
        <f>IF(Aufstellung[[#This Row],[Datum]]="","",Aufstellung[[#This Row],[gefahrene km mit Privat-Kfz]]*0.3)</f>
        <v/>
      </c>
    </row>
    <row r="29" spans="1:13" ht="21.2" customHeight="1" x14ac:dyDescent="0.3">
      <c r="A29" s="37"/>
      <c r="B29" s="31"/>
      <c r="C29" s="34"/>
      <c r="D29" s="35"/>
      <c r="E29" s="13" t="str">
        <f>IF(Aufstellung[[#This Row],[Datum]]="","",IF(OR(Aufstellung[[#This Row],[Auswärtstätigkeit]]=$B$7,Aufstellung[[#This Row],[Auswärtstätigkeit]]=$B$8),VLOOKUP(Aufstellung[[#This Row],[Land]],VMA[],3,FALSE),IF(Aufstellung[[#This Row],[Auswärtstätigkeit]]=$B$9,VLOOKUP(Aufstellung[[#This Row],[Land]],VMA[],2,FALSE),"FEHLER")))</f>
        <v/>
      </c>
      <c r="F29" s="36"/>
      <c r="G29" s="36"/>
      <c r="H29" s="34"/>
      <c r="I29" s="2" t="str">
        <f>IF(Aufstellung[[#This Row],[Datum]]="","",IF(Aufstellung[[#This Row],[Frühstück]]="X",0.2,0)+IF(Aufstellung[[#This Row],[Mittagessen]]="X",0.4,0)+IF(Aufstellung[[#This Row],[Abendessen]]="X",0.4,0))</f>
        <v/>
      </c>
      <c r="J29" s="13" t="str">
        <f>IF(Aufstellung[[#This Row],[Datum]]="","",MIN(VLOOKUP(Aufstellung[[#This Row],[Land]],VMA[],2,FALSE)*Aufstellung[[#This Row],[Kürzung in %]],Aufstellung[[#This Row],[VMA
brutto]]))</f>
        <v/>
      </c>
      <c r="K29" s="13" t="str">
        <f>IF(Aufstellung[[#This Row],[Datum]]="","",Aufstellung[[#This Row],[VMA
brutto]]-Aufstellung[[#This Row],[VMA
Kürzung]])</f>
        <v/>
      </c>
      <c r="L29" s="33"/>
      <c r="M29" s="22" t="str">
        <f>IF(Aufstellung[[#This Row],[Datum]]="","",Aufstellung[[#This Row],[gefahrene km mit Privat-Kfz]]*0.3)</f>
        <v/>
      </c>
    </row>
    <row r="30" spans="1:13" ht="21.2" customHeight="1" x14ac:dyDescent="0.3">
      <c r="A30" s="37"/>
      <c r="B30" s="31"/>
      <c r="C30" s="34"/>
      <c r="D30" s="35"/>
      <c r="E30" s="13" t="str">
        <f>IF(Aufstellung[[#This Row],[Datum]]="","",IF(OR(Aufstellung[[#This Row],[Auswärtstätigkeit]]=$B$7,Aufstellung[[#This Row],[Auswärtstätigkeit]]=$B$8),VLOOKUP(Aufstellung[[#This Row],[Land]],VMA[],3,FALSE),IF(Aufstellung[[#This Row],[Auswärtstätigkeit]]=$B$9,VLOOKUP(Aufstellung[[#This Row],[Land]],VMA[],2,FALSE),"FEHLER")))</f>
        <v/>
      </c>
      <c r="F30" s="36"/>
      <c r="G30" s="36"/>
      <c r="H30" s="34"/>
      <c r="I30" s="2" t="str">
        <f>IF(Aufstellung[[#This Row],[Datum]]="","",IF(Aufstellung[[#This Row],[Frühstück]]="X",0.2,0)+IF(Aufstellung[[#This Row],[Mittagessen]]="X",0.4,0)+IF(Aufstellung[[#This Row],[Abendessen]]="X",0.4,0))</f>
        <v/>
      </c>
      <c r="J30" s="13" t="str">
        <f>IF(Aufstellung[[#This Row],[Datum]]="","",MIN(VLOOKUP(Aufstellung[[#This Row],[Land]],VMA[],2,FALSE)*Aufstellung[[#This Row],[Kürzung in %]],Aufstellung[[#This Row],[VMA
brutto]]))</f>
        <v/>
      </c>
      <c r="K30" s="13" t="str">
        <f>IF(Aufstellung[[#This Row],[Datum]]="","",Aufstellung[[#This Row],[VMA
brutto]]-Aufstellung[[#This Row],[VMA
Kürzung]])</f>
        <v/>
      </c>
      <c r="L30" s="33"/>
      <c r="M30" s="22" t="str">
        <f>IF(Aufstellung[[#This Row],[Datum]]="","",Aufstellung[[#This Row],[gefahrene km mit Privat-Kfz]]*0.3)</f>
        <v/>
      </c>
    </row>
    <row r="31" spans="1:13" ht="21.2" customHeight="1" x14ac:dyDescent="0.3">
      <c r="A31" s="37"/>
      <c r="B31" s="31"/>
      <c r="C31" s="34"/>
      <c r="D31" s="35"/>
      <c r="E31" s="13" t="str">
        <f>IF(Aufstellung[[#This Row],[Datum]]="","",IF(OR(Aufstellung[[#This Row],[Auswärtstätigkeit]]=$B$7,Aufstellung[[#This Row],[Auswärtstätigkeit]]=$B$8),VLOOKUP(Aufstellung[[#This Row],[Land]],VMA[],3,FALSE),IF(Aufstellung[[#This Row],[Auswärtstätigkeit]]=$B$9,VLOOKUP(Aufstellung[[#This Row],[Land]],VMA[],2,FALSE),"FEHLER")))</f>
        <v/>
      </c>
      <c r="F31" s="36"/>
      <c r="G31" s="36"/>
      <c r="H31" s="34"/>
      <c r="I31" s="2" t="str">
        <f>IF(Aufstellung[[#This Row],[Datum]]="","",IF(Aufstellung[[#This Row],[Frühstück]]="X",0.2,0)+IF(Aufstellung[[#This Row],[Mittagessen]]="X",0.4,0)+IF(Aufstellung[[#This Row],[Abendessen]]="X",0.4,0))</f>
        <v/>
      </c>
      <c r="J31" s="13" t="str">
        <f>IF(Aufstellung[[#This Row],[Datum]]="","",MIN(VLOOKUP(Aufstellung[[#This Row],[Land]],VMA[],2,FALSE)*Aufstellung[[#This Row],[Kürzung in %]],Aufstellung[[#This Row],[VMA
brutto]]))</f>
        <v/>
      </c>
      <c r="K31" s="13" t="str">
        <f>IF(Aufstellung[[#This Row],[Datum]]="","",Aufstellung[[#This Row],[VMA
brutto]]-Aufstellung[[#This Row],[VMA
Kürzung]])</f>
        <v/>
      </c>
      <c r="L31" s="33"/>
      <c r="M31" s="22" t="str">
        <f>IF(Aufstellung[[#This Row],[Datum]]="","",Aufstellung[[#This Row],[gefahrene km mit Privat-Kfz]]*0.3)</f>
        <v/>
      </c>
    </row>
    <row r="32" spans="1:13" ht="21.2" customHeight="1" x14ac:dyDescent="0.3">
      <c r="A32" s="37"/>
      <c r="B32" s="31"/>
      <c r="C32" s="34"/>
      <c r="D32" s="35"/>
      <c r="E32" s="13" t="str">
        <f>IF(Aufstellung[[#This Row],[Datum]]="","",IF(OR(Aufstellung[[#This Row],[Auswärtstätigkeit]]=$B$7,Aufstellung[[#This Row],[Auswärtstätigkeit]]=$B$8),VLOOKUP(Aufstellung[[#This Row],[Land]],VMA[],3,FALSE),IF(Aufstellung[[#This Row],[Auswärtstätigkeit]]=$B$9,VLOOKUP(Aufstellung[[#This Row],[Land]],VMA[],2,FALSE),"FEHLER")))</f>
        <v/>
      </c>
      <c r="F32" s="36"/>
      <c r="G32" s="36"/>
      <c r="H32" s="34"/>
      <c r="I32" s="2" t="str">
        <f>IF(Aufstellung[[#This Row],[Datum]]="","",IF(Aufstellung[[#This Row],[Frühstück]]="X",0.2,0)+IF(Aufstellung[[#This Row],[Mittagessen]]="X",0.4,0)+IF(Aufstellung[[#This Row],[Abendessen]]="X",0.4,0))</f>
        <v/>
      </c>
      <c r="J32" s="13" t="str">
        <f>IF(Aufstellung[[#This Row],[Datum]]="","",MIN(VLOOKUP(Aufstellung[[#This Row],[Land]],VMA[],2,FALSE)*Aufstellung[[#This Row],[Kürzung in %]],Aufstellung[[#This Row],[VMA
brutto]]))</f>
        <v/>
      </c>
      <c r="K32" s="13" t="str">
        <f>IF(Aufstellung[[#This Row],[Datum]]="","",Aufstellung[[#This Row],[VMA
brutto]]-Aufstellung[[#This Row],[VMA
Kürzung]])</f>
        <v/>
      </c>
      <c r="L32" s="33"/>
      <c r="M32" s="22" t="str">
        <f>IF(Aufstellung[[#This Row],[Datum]]="","",Aufstellung[[#This Row],[gefahrene km mit Privat-Kfz]]*0.3)</f>
        <v/>
      </c>
    </row>
    <row r="33" spans="1:13" ht="21.2" customHeight="1" x14ac:dyDescent="0.3">
      <c r="A33" s="37"/>
      <c r="B33" s="31"/>
      <c r="C33" s="34"/>
      <c r="D33" s="35"/>
      <c r="E33" s="13" t="str">
        <f>IF(Aufstellung[[#This Row],[Datum]]="","",IF(OR(Aufstellung[[#This Row],[Auswärtstätigkeit]]=$B$7,Aufstellung[[#This Row],[Auswärtstätigkeit]]=$B$8),VLOOKUP(Aufstellung[[#This Row],[Land]],VMA[],3,FALSE),IF(Aufstellung[[#This Row],[Auswärtstätigkeit]]=$B$9,VLOOKUP(Aufstellung[[#This Row],[Land]],VMA[],2,FALSE),"FEHLER")))</f>
        <v/>
      </c>
      <c r="F33" s="36"/>
      <c r="G33" s="36"/>
      <c r="H33" s="34"/>
      <c r="I33" s="2" t="str">
        <f>IF(Aufstellung[[#This Row],[Datum]]="","",IF(Aufstellung[[#This Row],[Frühstück]]="X",0.2,0)+IF(Aufstellung[[#This Row],[Mittagessen]]="X",0.4,0)+IF(Aufstellung[[#This Row],[Abendessen]]="X",0.4,0))</f>
        <v/>
      </c>
      <c r="J33" s="13" t="str">
        <f>IF(Aufstellung[[#This Row],[Datum]]="","",MIN(VLOOKUP(Aufstellung[[#This Row],[Land]],VMA[],2,FALSE)*Aufstellung[[#This Row],[Kürzung in %]],Aufstellung[[#This Row],[VMA
brutto]]))</f>
        <v/>
      </c>
      <c r="K33" s="13" t="str">
        <f>IF(Aufstellung[[#This Row],[Datum]]="","",Aufstellung[[#This Row],[VMA
brutto]]-Aufstellung[[#This Row],[VMA
Kürzung]])</f>
        <v/>
      </c>
      <c r="L33" s="33"/>
      <c r="M33" s="22" t="str">
        <f>IF(Aufstellung[[#This Row],[Datum]]="","",Aufstellung[[#This Row],[gefahrene km mit Privat-Kfz]]*0.3)</f>
        <v/>
      </c>
    </row>
    <row r="34" spans="1:13" ht="21.2" customHeight="1" x14ac:dyDescent="0.3">
      <c r="A34" s="37"/>
      <c r="B34" s="31"/>
      <c r="C34" s="34"/>
      <c r="D34" s="35"/>
      <c r="E34" s="13" t="str">
        <f>IF(Aufstellung[[#This Row],[Datum]]="","",IF(OR(Aufstellung[[#This Row],[Auswärtstätigkeit]]=$B$7,Aufstellung[[#This Row],[Auswärtstätigkeit]]=$B$8),VLOOKUP(Aufstellung[[#This Row],[Land]],VMA[],3,FALSE),IF(Aufstellung[[#This Row],[Auswärtstätigkeit]]=$B$9,VLOOKUP(Aufstellung[[#This Row],[Land]],VMA[],2,FALSE),"FEHLER")))</f>
        <v/>
      </c>
      <c r="F34" s="36"/>
      <c r="G34" s="36"/>
      <c r="H34" s="34"/>
      <c r="I34" s="2" t="str">
        <f>IF(Aufstellung[[#This Row],[Datum]]="","",IF(Aufstellung[[#This Row],[Frühstück]]="X",0.2,0)+IF(Aufstellung[[#This Row],[Mittagessen]]="X",0.4,0)+IF(Aufstellung[[#This Row],[Abendessen]]="X",0.4,0))</f>
        <v/>
      </c>
      <c r="J34" s="13" t="str">
        <f>IF(Aufstellung[[#This Row],[Datum]]="","",MIN(VLOOKUP(Aufstellung[[#This Row],[Land]],VMA[],2,FALSE)*Aufstellung[[#This Row],[Kürzung in %]],Aufstellung[[#This Row],[VMA
brutto]]))</f>
        <v/>
      </c>
      <c r="K34" s="13" t="str">
        <f>IF(Aufstellung[[#This Row],[Datum]]="","",Aufstellung[[#This Row],[VMA
brutto]]-Aufstellung[[#This Row],[VMA
Kürzung]])</f>
        <v/>
      </c>
      <c r="L34" s="33"/>
      <c r="M34" s="22" t="str">
        <f>IF(Aufstellung[[#This Row],[Datum]]="","",Aufstellung[[#This Row],[gefahrene km mit Privat-Kfz]]*0.3)</f>
        <v/>
      </c>
    </row>
    <row r="35" spans="1:13" ht="21.2" customHeight="1" x14ac:dyDescent="0.3">
      <c r="A35" s="37"/>
      <c r="B35" s="31"/>
      <c r="C35" s="34"/>
      <c r="D35" s="35"/>
      <c r="E35" s="13" t="str">
        <f>IF(Aufstellung[[#This Row],[Datum]]="","",IF(OR(Aufstellung[[#This Row],[Auswärtstätigkeit]]=$B$7,Aufstellung[[#This Row],[Auswärtstätigkeit]]=$B$8),VLOOKUP(Aufstellung[[#This Row],[Land]],VMA[],3,FALSE),IF(Aufstellung[[#This Row],[Auswärtstätigkeit]]=$B$9,VLOOKUP(Aufstellung[[#This Row],[Land]],VMA[],2,FALSE),"FEHLER")))</f>
        <v/>
      </c>
      <c r="F35" s="36"/>
      <c r="G35" s="36"/>
      <c r="H35" s="34"/>
      <c r="I35" s="2" t="str">
        <f>IF(Aufstellung[[#This Row],[Datum]]="","",IF(Aufstellung[[#This Row],[Frühstück]]="X",0.2,0)+IF(Aufstellung[[#This Row],[Mittagessen]]="X",0.4,0)+IF(Aufstellung[[#This Row],[Abendessen]]="X",0.4,0))</f>
        <v/>
      </c>
      <c r="J35" s="13" t="str">
        <f>IF(Aufstellung[[#This Row],[Datum]]="","",MIN(VLOOKUP(Aufstellung[[#This Row],[Land]],VMA[],2,FALSE)*Aufstellung[[#This Row],[Kürzung in %]],Aufstellung[[#This Row],[VMA
brutto]]))</f>
        <v/>
      </c>
      <c r="K35" s="13" t="str">
        <f>IF(Aufstellung[[#This Row],[Datum]]="","",Aufstellung[[#This Row],[VMA
brutto]]-Aufstellung[[#This Row],[VMA
Kürzung]])</f>
        <v/>
      </c>
      <c r="L35" s="33"/>
      <c r="M35" s="22" t="str">
        <f>IF(Aufstellung[[#This Row],[Datum]]="","",Aufstellung[[#This Row],[gefahrene km mit Privat-Kfz]]*0.3)</f>
        <v/>
      </c>
    </row>
    <row r="36" spans="1:13" ht="21.2" customHeight="1" x14ac:dyDescent="0.3">
      <c r="A36" s="37"/>
      <c r="B36" s="31"/>
      <c r="C36" s="34"/>
      <c r="D36" s="35"/>
      <c r="E36" s="13" t="str">
        <f>IF(Aufstellung[[#This Row],[Datum]]="","",IF(OR(Aufstellung[[#This Row],[Auswärtstätigkeit]]=$B$7,Aufstellung[[#This Row],[Auswärtstätigkeit]]=$B$8),VLOOKUP(Aufstellung[[#This Row],[Land]],VMA[],3,FALSE),IF(Aufstellung[[#This Row],[Auswärtstätigkeit]]=$B$9,VLOOKUP(Aufstellung[[#This Row],[Land]],VMA[],2,FALSE),"FEHLER")))</f>
        <v/>
      </c>
      <c r="F36" s="36"/>
      <c r="G36" s="36"/>
      <c r="H36" s="34"/>
      <c r="I36" s="2" t="str">
        <f>IF(Aufstellung[[#This Row],[Datum]]="","",IF(Aufstellung[[#This Row],[Frühstück]]="X",0.2,0)+IF(Aufstellung[[#This Row],[Mittagessen]]="X",0.4,0)+IF(Aufstellung[[#This Row],[Abendessen]]="X",0.4,0))</f>
        <v/>
      </c>
      <c r="J36" s="13" t="str">
        <f>IF(Aufstellung[[#This Row],[Datum]]="","",MIN(VLOOKUP(Aufstellung[[#This Row],[Land]],VMA[],2,FALSE)*Aufstellung[[#This Row],[Kürzung in %]],Aufstellung[[#This Row],[VMA
brutto]]))</f>
        <v/>
      </c>
      <c r="K36" s="13" t="str">
        <f>IF(Aufstellung[[#This Row],[Datum]]="","",Aufstellung[[#This Row],[VMA
brutto]]-Aufstellung[[#This Row],[VMA
Kürzung]])</f>
        <v/>
      </c>
      <c r="L36" s="33"/>
      <c r="M36" s="22" t="str">
        <f>IF(Aufstellung[[#This Row],[Datum]]="","",Aufstellung[[#This Row],[gefahrene km mit Privat-Kfz]]*0.3)</f>
        <v/>
      </c>
    </row>
    <row r="37" spans="1:13" ht="21.2" customHeight="1" x14ac:dyDescent="0.3">
      <c r="A37" s="37"/>
      <c r="B37" s="31"/>
      <c r="C37" s="34"/>
      <c r="D37" s="35"/>
      <c r="E37" s="13" t="str">
        <f>IF(Aufstellung[[#This Row],[Datum]]="","",IF(OR(Aufstellung[[#This Row],[Auswärtstätigkeit]]=$B$7,Aufstellung[[#This Row],[Auswärtstätigkeit]]=$B$8),VLOOKUP(Aufstellung[[#This Row],[Land]],VMA[],3,FALSE),IF(Aufstellung[[#This Row],[Auswärtstätigkeit]]=$B$9,VLOOKUP(Aufstellung[[#This Row],[Land]],VMA[],2,FALSE),"FEHLER")))</f>
        <v/>
      </c>
      <c r="F37" s="36"/>
      <c r="G37" s="36"/>
      <c r="H37" s="34"/>
      <c r="I37" s="2" t="str">
        <f>IF(Aufstellung[[#This Row],[Datum]]="","",IF(Aufstellung[[#This Row],[Frühstück]]="X",0.2,0)+IF(Aufstellung[[#This Row],[Mittagessen]]="X",0.4,0)+IF(Aufstellung[[#This Row],[Abendessen]]="X",0.4,0))</f>
        <v/>
      </c>
      <c r="J37" s="13" t="str">
        <f>IF(Aufstellung[[#This Row],[Datum]]="","",MIN(VLOOKUP(Aufstellung[[#This Row],[Land]],VMA[],2,FALSE)*Aufstellung[[#This Row],[Kürzung in %]],Aufstellung[[#This Row],[VMA
brutto]]))</f>
        <v/>
      </c>
      <c r="K37" s="13" t="str">
        <f>IF(Aufstellung[[#This Row],[Datum]]="","",Aufstellung[[#This Row],[VMA
brutto]]-Aufstellung[[#This Row],[VMA
Kürzung]])</f>
        <v/>
      </c>
      <c r="L37" s="33"/>
      <c r="M37" s="22" t="str">
        <f>IF(Aufstellung[[#This Row],[Datum]]="","",Aufstellung[[#This Row],[gefahrene km mit Privat-Kfz]]*0.3)</f>
        <v/>
      </c>
    </row>
    <row r="38" spans="1:13" ht="21.2" customHeight="1" x14ac:dyDescent="0.3">
      <c r="A38" s="37"/>
      <c r="B38" s="31"/>
      <c r="C38" s="34"/>
      <c r="D38" s="35"/>
      <c r="E38" s="13" t="str">
        <f>IF(Aufstellung[[#This Row],[Datum]]="","",IF(OR(Aufstellung[[#This Row],[Auswärtstätigkeit]]=$B$7,Aufstellung[[#This Row],[Auswärtstätigkeit]]=$B$8),VLOOKUP(Aufstellung[[#This Row],[Land]],VMA[],3,FALSE),IF(Aufstellung[[#This Row],[Auswärtstätigkeit]]=$B$9,VLOOKUP(Aufstellung[[#This Row],[Land]],VMA[],2,FALSE),"FEHLER")))</f>
        <v/>
      </c>
      <c r="F38" s="36"/>
      <c r="G38" s="36"/>
      <c r="H38" s="34"/>
      <c r="I38" s="2" t="str">
        <f>IF(Aufstellung[[#This Row],[Datum]]="","",IF(Aufstellung[[#This Row],[Frühstück]]="X",0.2,0)+IF(Aufstellung[[#This Row],[Mittagessen]]="X",0.4,0)+IF(Aufstellung[[#This Row],[Abendessen]]="X",0.4,0))</f>
        <v/>
      </c>
      <c r="J38" s="13" t="str">
        <f>IF(Aufstellung[[#This Row],[Datum]]="","",MIN(VLOOKUP(Aufstellung[[#This Row],[Land]],VMA[],2,FALSE)*Aufstellung[[#This Row],[Kürzung in %]],Aufstellung[[#This Row],[VMA
brutto]]))</f>
        <v/>
      </c>
      <c r="K38" s="13" t="str">
        <f>IF(Aufstellung[[#This Row],[Datum]]="","",Aufstellung[[#This Row],[VMA
brutto]]-Aufstellung[[#This Row],[VMA
Kürzung]])</f>
        <v/>
      </c>
      <c r="L38" s="33"/>
      <c r="M38" s="22" t="str">
        <f>IF(Aufstellung[[#This Row],[Datum]]="","",Aufstellung[[#This Row],[gefahrene km mit Privat-Kfz]]*0.3)</f>
        <v/>
      </c>
    </row>
    <row r="39" spans="1:13" ht="21.2" customHeight="1" x14ac:dyDescent="0.3">
      <c r="A39" s="37"/>
      <c r="B39" s="31"/>
      <c r="C39" s="34"/>
      <c r="D39" s="35"/>
      <c r="E39" s="13" t="str">
        <f>IF(Aufstellung[[#This Row],[Datum]]="","",IF(OR(Aufstellung[[#This Row],[Auswärtstätigkeit]]=$B$7,Aufstellung[[#This Row],[Auswärtstätigkeit]]=$B$8),VLOOKUP(Aufstellung[[#This Row],[Land]],VMA[],3,FALSE),IF(Aufstellung[[#This Row],[Auswärtstätigkeit]]=$B$9,VLOOKUP(Aufstellung[[#This Row],[Land]],VMA[],2,FALSE),"FEHLER")))</f>
        <v/>
      </c>
      <c r="F39" s="36"/>
      <c r="G39" s="36"/>
      <c r="H39" s="34"/>
      <c r="I39" s="2" t="str">
        <f>IF(Aufstellung[[#This Row],[Datum]]="","",IF(Aufstellung[[#This Row],[Frühstück]]="X",0.2,0)+IF(Aufstellung[[#This Row],[Mittagessen]]="X",0.4,0)+IF(Aufstellung[[#This Row],[Abendessen]]="X",0.4,0))</f>
        <v/>
      </c>
      <c r="J39" s="13" t="str">
        <f>IF(Aufstellung[[#This Row],[Datum]]="","",MIN(VLOOKUP(Aufstellung[[#This Row],[Land]],VMA[],2,FALSE)*Aufstellung[[#This Row],[Kürzung in %]],Aufstellung[[#This Row],[VMA
brutto]]))</f>
        <v/>
      </c>
      <c r="K39" s="13" t="str">
        <f>IF(Aufstellung[[#This Row],[Datum]]="","",Aufstellung[[#This Row],[VMA
brutto]]-Aufstellung[[#This Row],[VMA
Kürzung]])</f>
        <v/>
      </c>
      <c r="L39" s="33"/>
      <c r="M39" s="22" t="str">
        <f>IF(Aufstellung[[#This Row],[Datum]]="","",Aufstellung[[#This Row],[gefahrene km mit Privat-Kfz]]*0.3)</f>
        <v/>
      </c>
    </row>
    <row r="40" spans="1:13" ht="21.2" customHeight="1" x14ac:dyDescent="0.3">
      <c r="A40" s="37"/>
      <c r="B40" s="31"/>
      <c r="C40" s="34"/>
      <c r="D40" s="35"/>
      <c r="E40" s="13" t="str">
        <f>IF(Aufstellung[[#This Row],[Datum]]="","",IF(OR(Aufstellung[[#This Row],[Auswärtstätigkeit]]=$B$7,Aufstellung[[#This Row],[Auswärtstätigkeit]]=$B$8),VLOOKUP(Aufstellung[[#This Row],[Land]],VMA[],3,FALSE),IF(Aufstellung[[#This Row],[Auswärtstätigkeit]]=$B$9,VLOOKUP(Aufstellung[[#This Row],[Land]],VMA[],2,FALSE),"FEHLER")))</f>
        <v/>
      </c>
      <c r="F40" s="36"/>
      <c r="G40" s="36"/>
      <c r="H40" s="34"/>
      <c r="I40" s="2" t="str">
        <f>IF(Aufstellung[[#This Row],[Datum]]="","",IF(Aufstellung[[#This Row],[Frühstück]]="X",0.2,0)+IF(Aufstellung[[#This Row],[Mittagessen]]="X",0.4,0)+IF(Aufstellung[[#This Row],[Abendessen]]="X",0.4,0))</f>
        <v/>
      </c>
      <c r="J40" s="13" t="str">
        <f>IF(Aufstellung[[#This Row],[Datum]]="","",MIN(VLOOKUP(Aufstellung[[#This Row],[Land]],VMA[],2,FALSE)*Aufstellung[[#This Row],[Kürzung in %]],Aufstellung[[#This Row],[VMA
brutto]]))</f>
        <v/>
      </c>
      <c r="K40" s="13" t="str">
        <f>IF(Aufstellung[[#This Row],[Datum]]="","",Aufstellung[[#This Row],[VMA
brutto]]-Aufstellung[[#This Row],[VMA
Kürzung]])</f>
        <v/>
      </c>
      <c r="L40" s="33"/>
      <c r="M40" s="22" t="str">
        <f>IF(Aufstellung[[#This Row],[Datum]]="","",Aufstellung[[#This Row],[gefahrene km mit Privat-Kfz]]*0.3)</f>
        <v/>
      </c>
    </row>
    <row r="41" spans="1:13" ht="21.2" customHeight="1" x14ac:dyDescent="0.3">
      <c r="A41" s="37"/>
      <c r="B41" s="31"/>
      <c r="C41" s="34"/>
      <c r="D41" s="35"/>
      <c r="E41" s="13" t="str">
        <f>IF(Aufstellung[[#This Row],[Datum]]="","",IF(OR(Aufstellung[[#This Row],[Auswärtstätigkeit]]=$B$7,Aufstellung[[#This Row],[Auswärtstätigkeit]]=$B$8),VLOOKUP(Aufstellung[[#This Row],[Land]],VMA[],3,FALSE),IF(Aufstellung[[#This Row],[Auswärtstätigkeit]]=$B$9,VLOOKUP(Aufstellung[[#This Row],[Land]],VMA[],2,FALSE),"FEHLER")))</f>
        <v/>
      </c>
      <c r="F41" s="36"/>
      <c r="G41" s="36"/>
      <c r="H41" s="34"/>
      <c r="I41" s="2" t="str">
        <f>IF(Aufstellung[[#This Row],[Datum]]="","",IF(Aufstellung[[#This Row],[Frühstück]]="X",0.2,0)+IF(Aufstellung[[#This Row],[Mittagessen]]="X",0.4,0)+IF(Aufstellung[[#This Row],[Abendessen]]="X",0.4,0))</f>
        <v/>
      </c>
      <c r="J41" s="13" t="str">
        <f>IF(Aufstellung[[#This Row],[Datum]]="","",MIN(VLOOKUP(Aufstellung[[#This Row],[Land]],VMA[],2,FALSE)*Aufstellung[[#This Row],[Kürzung in %]],Aufstellung[[#This Row],[VMA
brutto]]))</f>
        <v/>
      </c>
      <c r="K41" s="13" t="str">
        <f>IF(Aufstellung[[#This Row],[Datum]]="","",Aufstellung[[#This Row],[VMA
brutto]]-Aufstellung[[#This Row],[VMA
Kürzung]])</f>
        <v/>
      </c>
      <c r="L41" s="33"/>
      <c r="M41" s="22" t="str">
        <f>IF(Aufstellung[[#This Row],[Datum]]="","",Aufstellung[[#This Row],[gefahrene km mit Privat-Kfz]]*0.3)</f>
        <v/>
      </c>
    </row>
    <row r="42" spans="1:13" ht="21.2" customHeight="1" x14ac:dyDescent="0.3">
      <c r="A42" s="37"/>
      <c r="B42" s="31"/>
      <c r="C42" s="34"/>
      <c r="D42" s="35"/>
      <c r="E42" s="13" t="str">
        <f>IF(Aufstellung[[#This Row],[Datum]]="","",IF(OR(Aufstellung[[#This Row],[Auswärtstätigkeit]]=$B$7,Aufstellung[[#This Row],[Auswärtstätigkeit]]=$B$8),VLOOKUP(Aufstellung[[#This Row],[Land]],VMA[],3,FALSE),IF(Aufstellung[[#This Row],[Auswärtstätigkeit]]=$B$9,VLOOKUP(Aufstellung[[#This Row],[Land]],VMA[],2,FALSE),"FEHLER")))</f>
        <v/>
      </c>
      <c r="F42" s="36"/>
      <c r="G42" s="36"/>
      <c r="H42" s="34"/>
      <c r="I42" s="2" t="str">
        <f>IF(Aufstellung[[#This Row],[Datum]]="","",IF(Aufstellung[[#This Row],[Frühstück]]="X",0.2,0)+IF(Aufstellung[[#This Row],[Mittagessen]]="X",0.4,0)+IF(Aufstellung[[#This Row],[Abendessen]]="X",0.4,0))</f>
        <v/>
      </c>
      <c r="J42" s="13" t="str">
        <f>IF(Aufstellung[[#This Row],[Datum]]="","",MIN(VLOOKUP(Aufstellung[[#This Row],[Land]],VMA[],2,FALSE)*Aufstellung[[#This Row],[Kürzung in %]],Aufstellung[[#This Row],[VMA
brutto]]))</f>
        <v/>
      </c>
      <c r="K42" s="13" t="str">
        <f>IF(Aufstellung[[#This Row],[Datum]]="","",Aufstellung[[#This Row],[VMA
brutto]]-Aufstellung[[#This Row],[VMA
Kürzung]])</f>
        <v/>
      </c>
      <c r="L42" s="33"/>
      <c r="M42" s="22" t="str">
        <f>IF(Aufstellung[[#This Row],[Datum]]="","",Aufstellung[[#This Row],[gefahrene km mit Privat-Kfz]]*0.3)</f>
        <v/>
      </c>
    </row>
    <row r="43" spans="1:13" ht="21.2" customHeight="1" x14ac:dyDescent="0.3">
      <c r="A43" s="37"/>
      <c r="B43" s="31"/>
      <c r="C43" s="34"/>
      <c r="D43" s="35"/>
      <c r="E43" s="13" t="str">
        <f>IF(Aufstellung[[#This Row],[Datum]]="","",IF(OR(Aufstellung[[#This Row],[Auswärtstätigkeit]]=$B$7,Aufstellung[[#This Row],[Auswärtstätigkeit]]=$B$8),VLOOKUP(Aufstellung[[#This Row],[Land]],VMA[],3,FALSE),IF(Aufstellung[[#This Row],[Auswärtstätigkeit]]=$B$9,VLOOKUP(Aufstellung[[#This Row],[Land]],VMA[],2,FALSE),"FEHLER")))</f>
        <v/>
      </c>
      <c r="F43" s="36"/>
      <c r="G43" s="36"/>
      <c r="H43" s="34"/>
      <c r="I43" s="2" t="str">
        <f>IF(Aufstellung[[#This Row],[Datum]]="","",IF(Aufstellung[[#This Row],[Frühstück]]="X",0.2,0)+IF(Aufstellung[[#This Row],[Mittagessen]]="X",0.4,0)+IF(Aufstellung[[#This Row],[Abendessen]]="X",0.4,0))</f>
        <v/>
      </c>
      <c r="J43" s="13" t="str">
        <f>IF(Aufstellung[[#This Row],[Datum]]="","",MIN(VLOOKUP(Aufstellung[[#This Row],[Land]],VMA[],2,FALSE)*Aufstellung[[#This Row],[Kürzung in %]],Aufstellung[[#This Row],[VMA
brutto]]))</f>
        <v/>
      </c>
      <c r="K43" s="13" t="str">
        <f>IF(Aufstellung[[#This Row],[Datum]]="","",Aufstellung[[#This Row],[VMA
brutto]]-Aufstellung[[#This Row],[VMA
Kürzung]])</f>
        <v/>
      </c>
      <c r="L43" s="33"/>
      <c r="M43" s="22" t="str">
        <f>IF(Aufstellung[[#This Row],[Datum]]="","",Aufstellung[[#This Row],[gefahrene km mit Privat-Kfz]]*0.3)</f>
        <v/>
      </c>
    </row>
    <row r="44" spans="1:13" ht="21" customHeight="1" x14ac:dyDescent="0.3">
      <c r="A44" s="37"/>
      <c r="B44" s="31"/>
      <c r="C44" s="34"/>
      <c r="D44" s="35"/>
      <c r="E44" s="13" t="str">
        <f>IF(Aufstellung[[#This Row],[Datum]]="","",IF(OR(Aufstellung[[#This Row],[Auswärtstätigkeit]]=$B$7,Aufstellung[[#This Row],[Auswärtstätigkeit]]=$B$8),VLOOKUP(Aufstellung[[#This Row],[Land]],VMA[],3,FALSE),IF(Aufstellung[[#This Row],[Auswärtstätigkeit]]=$B$9,VLOOKUP(Aufstellung[[#This Row],[Land]],VMA[],2,FALSE),"FEHLER")))</f>
        <v/>
      </c>
      <c r="F44" s="36"/>
      <c r="G44" s="36"/>
      <c r="H44" s="34"/>
      <c r="I44" s="2" t="str">
        <f>IF(Aufstellung[[#This Row],[Datum]]="","",IF(Aufstellung[[#This Row],[Frühstück]]="X",0.2,0)+IF(Aufstellung[[#This Row],[Mittagessen]]="X",0.4,0)+IF(Aufstellung[[#This Row],[Abendessen]]="X",0.4,0))</f>
        <v/>
      </c>
      <c r="J44" s="13" t="str">
        <f>IF(Aufstellung[[#This Row],[Datum]]="","",MIN(VLOOKUP(Aufstellung[[#This Row],[Land]],VMA[],2,FALSE)*Aufstellung[[#This Row],[Kürzung in %]],Aufstellung[[#This Row],[VMA
brutto]]))</f>
        <v/>
      </c>
      <c r="K44" s="13" t="str">
        <f>IF(Aufstellung[[#This Row],[Datum]]="","",Aufstellung[[#This Row],[VMA
brutto]]-Aufstellung[[#This Row],[VMA
Kürzung]])</f>
        <v/>
      </c>
      <c r="L44" s="33"/>
      <c r="M44" s="22" t="str">
        <f>IF(Aufstellung[[#This Row],[Datum]]="","",Aufstellung[[#This Row],[gefahrene km mit Privat-Kfz]]*0.3)</f>
        <v/>
      </c>
    </row>
    <row r="45" spans="1:13" ht="21.2" customHeight="1" x14ac:dyDescent="0.3">
      <c r="A45" s="37"/>
      <c r="B45" s="31"/>
      <c r="C45" s="34"/>
      <c r="D45" s="35"/>
      <c r="E45" s="13" t="str">
        <f>IF(Aufstellung[[#This Row],[Datum]]="","",IF(OR(Aufstellung[[#This Row],[Auswärtstätigkeit]]=$B$7,Aufstellung[[#This Row],[Auswärtstätigkeit]]=$B$8),VLOOKUP(Aufstellung[[#This Row],[Land]],VMA[],3,FALSE),IF(Aufstellung[[#This Row],[Auswärtstätigkeit]]=$B$9,VLOOKUP(Aufstellung[[#This Row],[Land]],VMA[],2,FALSE),"FEHLER")))</f>
        <v/>
      </c>
      <c r="F45" s="36"/>
      <c r="G45" s="36"/>
      <c r="H45" s="34"/>
      <c r="I45" s="2" t="str">
        <f>IF(Aufstellung[[#This Row],[Datum]]="","",IF(Aufstellung[[#This Row],[Frühstück]]="X",0.2,0)+IF(Aufstellung[[#This Row],[Mittagessen]]="X",0.4,0)+IF(Aufstellung[[#This Row],[Abendessen]]="X",0.4,0))</f>
        <v/>
      </c>
      <c r="J45" s="13" t="str">
        <f>IF(Aufstellung[[#This Row],[Datum]]="","",MIN(VLOOKUP(Aufstellung[[#This Row],[Land]],VMA[],2,FALSE)*Aufstellung[[#This Row],[Kürzung in %]],Aufstellung[[#This Row],[VMA
brutto]]))</f>
        <v/>
      </c>
      <c r="K45" s="13" t="str">
        <f>IF(Aufstellung[[#This Row],[Datum]]="","",Aufstellung[[#This Row],[VMA
brutto]]-Aufstellung[[#This Row],[VMA
Kürzung]])</f>
        <v/>
      </c>
      <c r="L45" s="33"/>
      <c r="M45" s="22" t="str">
        <f>IF(Aufstellung[[#This Row],[Datum]]="","",Aufstellung[[#This Row],[gefahrene km mit Privat-Kfz]]*0.3)</f>
        <v/>
      </c>
    </row>
    <row r="46" spans="1:13" ht="21.2" customHeight="1" x14ac:dyDescent="0.3">
      <c r="A46" s="37"/>
      <c r="B46" s="31"/>
      <c r="C46" s="34"/>
      <c r="D46" s="35"/>
      <c r="E46" s="13" t="str">
        <f>IF(Aufstellung[[#This Row],[Datum]]="","",IF(OR(Aufstellung[[#This Row],[Auswärtstätigkeit]]=$B$7,Aufstellung[[#This Row],[Auswärtstätigkeit]]=$B$8),VLOOKUP(Aufstellung[[#This Row],[Land]],VMA[],3,FALSE),IF(Aufstellung[[#This Row],[Auswärtstätigkeit]]=$B$9,VLOOKUP(Aufstellung[[#This Row],[Land]],VMA[],2,FALSE),"FEHLER")))</f>
        <v/>
      </c>
      <c r="F46" s="36"/>
      <c r="G46" s="36"/>
      <c r="H46" s="34"/>
      <c r="I46" s="2" t="str">
        <f>IF(Aufstellung[[#This Row],[Datum]]="","",IF(Aufstellung[[#This Row],[Frühstück]]="X",0.2,0)+IF(Aufstellung[[#This Row],[Mittagessen]]="X",0.4,0)+IF(Aufstellung[[#This Row],[Abendessen]]="X",0.4,0))</f>
        <v/>
      </c>
      <c r="J46" s="13" t="str">
        <f>IF(Aufstellung[[#This Row],[Datum]]="","",MIN(VLOOKUP(Aufstellung[[#This Row],[Land]],VMA[],2,FALSE)*Aufstellung[[#This Row],[Kürzung in %]],Aufstellung[[#This Row],[VMA
brutto]]))</f>
        <v/>
      </c>
      <c r="K46" s="13" t="str">
        <f>IF(Aufstellung[[#This Row],[Datum]]="","",Aufstellung[[#This Row],[VMA
brutto]]-Aufstellung[[#This Row],[VMA
Kürzung]])</f>
        <v/>
      </c>
      <c r="L46" s="33"/>
      <c r="M46" s="22" t="str">
        <f>IF(Aufstellung[[#This Row],[Datum]]="","",Aufstellung[[#This Row],[gefahrene km mit Privat-Kfz]]*0.3)</f>
        <v/>
      </c>
    </row>
    <row r="47" spans="1:13" ht="21.2" customHeight="1" x14ac:dyDescent="0.3">
      <c r="A47" s="37"/>
      <c r="B47" s="31"/>
      <c r="C47" s="34"/>
      <c r="D47" s="35"/>
      <c r="E47" s="13" t="str">
        <f>IF(Aufstellung[[#This Row],[Datum]]="","",IF(OR(Aufstellung[[#This Row],[Auswärtstätigkeit]]=$B$7,Aufstellung[[#This Row],[Auswärtstätigkeit]]=$B$8),VLOOKUP(Aufstellung[[#This Row],[Land]],VMA[],3,FALSE),IF(Aufstellung[[#This Row],[Auswärtstätigkeit]]=$B$9,VLOOKUP(Aufstellung[[#This Row],[Land]],VMA[],2,FALSE),"FEHLER")))</f>
        <v/>
      </c>
      <c r="F47" s="36"/>
      <c r="G47" s="36"/>
      <c r="H47" s="34"/>
      <c r="I47" s="2" t="str">
        <f>IF(Aufstellung[[#This Row],[Datum]]="","",IF(Aufstellung[[#This Row],[Frühstück]]="X",0.2,0)+IF(Aufstellung[[#This Row],[Mittagessen]]="X",0.4,0)+IF(Aufstellung[[#This Row],[Abendessen]]="X",0.4,0))</f>
        <v/>
      </c>
      <c r="J47" s="13" t="str">
        <f>IF(Aufstellung[[#This Row],[Datum]]="","",MIN(VLOOKUP(Aufstellung[[#This Row],[Land]],VMA[],2,FALSE)*Aufstellung[[#This Row],[Kürzung in %]],Aufstellung[[#This Row],[VMA
brutto]]))</f>
        <v/>
      </c>
      <c r="K47" s="13" t="str">
        <f>IF(Aufstellung[[#This Row],[Datum]]="","",Aufstellung[[#This Row],[VMA
brutto]]-Aufstellung[[#This Row],[VMA
Kürzung]])</f>
        <v/>
      </c>
      <c r="L47" s="33"/>
      <c r="M47" s="22" t="str">
        <f>IF(Aufstellung[[#This Row],[Datum]]="","",Aufstellung[[#This Row],[gefahrene km mit Privat-Kfz]]*0.3)</f>
        <v/>
      </c>
    </row>
    <row r="48" spans="1:13" ht="21.2" customHeight="1" x14ac:dyDescent="0.3">
      <c r="A48" s="37"/>
      <c r="B48" s="31"/>
      <c r="C48" s="34"/>
      <c r="D48" s="35"/>
      <c r="E48" s="13" t="str">
        <f>IF(Aufstellung[[#This Row],[Datum]]="","",IF(OR(Aufstellung[[#This Row],[Auswärtstätigkeit]]=$B$7,Aufstellung[[#This Row],[Auswärtstätigkeit]]=$B$8),VLOOKUP(Aufstellung[[#This Row],[Land]],VMA[],3,FALSE),IF(Aufstellung[[#This Row],[Auswärtstätigkeit]]=$B$9,VLOOKUP(Aufstellung[[#This Row],[Land]],VMA[],2,FALSE),"FEHLER")))</f>
        <v/>
      </c>
      <c r="F48" s="36"/>
      <c r="G48" s="36"/>
      <c r="H48" s="34"/>
      <c r="I48" s="2" t="str">
        <f>IF(Aufstellung[[#This Row],[Datum]]="","",IF(Aufstellung[[#This Row],[Frühstück]]="X",0.2,0)+IF(Aufstellung[[#This Row],[Mittagessen]]="X",0.4,0)+IF(Aufstellung[[#This Row],[Abendessen]]="X",0.4,0))</f>
        <v/>
      </c>
      <c r="J48" s="13" t="str">
        <f>IF(Aufstellung[[#This Row],[Datum]]="","",MIN(VLOOKUP(Aufstellung[[#This Row],[Land]],VMA[],2,FALSE)*Aufstellung[[#This Row],[Kürzung in %]],Aufstellung[[#This Row],[VMA
brutto]]))</f>
        <v/>
      </c>
      <c r="K48" s="13" t="str">
        <f>IF(Aufstellung[[#This Row],[Datum]]="","",Aufstellung[[#This Row],[VMA
brutto]]-Aufstellung[[#This Row],[VMA
Kürzung]])</f>
        <v/>
      </c>
      <c r="L48" s="33"/>
      <c r="M48" s="22" t="str">
        <f>IF(Aufstellung[[#This Row],[Datum]]="","",Aufstellung[[#This Row],[gefahrene km mit Privat-Kfz]]*0.3)</f>
        <v/>
      </c>
    </row>
    <row r="49" spans="1:13" ht="21.2" customHeight="1" x14ac:dyDescent="0.3">
      <c r="A49" s="37"/>
      <c r="B49" s="31"/>
      <c r="C49" s="34"/>
      <c r="D49" s="35"/>
      <c r="E49" s="13" t="str">
        <f>IF(Aufstellung[[#This Row],[Datum]]="","",IF(OR(Aufstellung[[#This Row],[Auswärtstätigkeit]]=$B$7,Aufstellung[[#This Row],[Auswärtstätigkeit]]=$B$8),VLOOKUP(Aufstellung[[#This Row],[Land]],VMA[],3,FALSE),IF(Aufstellung[[#This Row],[Auswärtstätigkeit]]=$B$9,VLOOKUP(Aufstellung[[#This Row],[Land]],VMA[],2,FALSE),"FEHLER")))</f>
        <v/>
      </c>
      <c r="F49" s="36"/>
      <c r="G49" s="36"/>
      <c r="H49" s="34"/>
      <c r="I49" s="2" t="str">
        <f>IF(Aufstellung[[#This Row],[Datum]]="","",IF(Aufstellung[[#This Row],[Frühstück]]="X",0.2,0)+IF(Aufstellung[[#This Row],[Mittagessen]]="X",0.4,0)+IF(Aufstellung[[#This Row],[Abendessen]]="X",0.4,0))</f>
        <v/>
      </c>
      <c r="J49" s="13" t="str">
        <f>IF(Aufstellung[[#This Row],[Datum]]="","",MIN(VLOOKUP(Aufstellung[[#This Row],[Land]],VMA[],2,FALSE)*Aufstellung[[#This Row],[Kürzung in %]],Aufstellung[[#This Row],[VMA
brutto]]))</f>
        <v/>
      </c>
      <c r="K49" s="13" t="str">
        <f>IF(Aufstellung[[#This Row],[Datum]]="","",Aufstellung[[#This Row],[VMA
brutto]]-Aufstellung[[#This Row],[VMA
Kürzung]])</f>
        <v/>
      </c>
      <c r="L49" s="33"/>
      <c r="M49" s="22" t="str">
        <f>IF(Aufstellung[[#This Row],[Datum]]="","",Aufstellung[[#This Row],[gefahrene km mit Privat-Kfz]]*0.3)</f>
        <v/>
      </c>
    </row>
    <row r="50" spans="1:13" ht="21.2" customHeight="1" x14ac:dyDescent="0.3">
      <c r="A50" s="37"/>
      <c r="B50" s="31"/>
      <c r="C50" s="34"/>
      <c r="D50" s="35"/>
      <c r="E50" s="13" t="str">
        <f>IF(Aufstellung[[#This Row],[Datum]]="","",IF(OR(Aufstellung[[#This Row],[Auswärtstätigkeit]]=$B$7,Aufstellung[[#This Row],[Auswärtstätigkeit]]=$B$8),VLOOKUP(Aufstellung[[#This Row],[Land]],VMA[],3,FALSE),IF(Aufstellung[[#This Row],[Auswärtstätigkeit]]=$B$9,VLOOKUP(Aufstellung[[#This Row],[Land]],VMA[],2,FALSE),"FEHLER")))</f>
        <v/>
      </c>
      <c r="F50" s="36"/>
      <c r="G50" s="36"/>
      <c r="H50" s="34"/>
      <c r="I50" s="2" t="str">
        <f>IF(Aufstellung[[#This Row],[Datum]]="","",IF(Aufstellung[[#This Row],[Frühstück]]="X",0.2,0)+IF(Aufstellung[[#This Row],[Mittagessen]]="X",0.4,0)+IF(Aufstellung[[#This Row],[Abendessen]]="X",0.4,0))</f>
        <v/>
      </c>
      <c r="J50" s="13" t="str">
        <f>IF(Aufstellung[[#This Row],[Datum]]="","",MIN(VLOOKUP(Aufstellung[[#This Row],[Land]],VMA[],2,FALSE)*Aufstellung[[#This Row],[Kürzung in %]],Aufstellung[[#This Row],[VMA
brutto]]))</f>
        <v/>
      </c>
      <c r="K50" s="13" t="str">
        <f>IF(Aufstellung[[#This Row],[Datum]]="","",Aufstellung[[#This Row],[VMA
brutto]]-Aufstellung[[#This Row],[VMA
Kürzung]])</f>
        <v/>
      </c>
      <c r="L50" s="33"/>
      <c r="M50" s="22" t="str">
        <f>IF(Aufstellung[[#This Row],[Datum]]="","",Aufstellung[[#This Row],[gefahrene km mit Privat-Kfz]]*0.3)</f>
        <v/>
      </c>
    </row>
    <row r="51" spans="1:13" ht="21.2" customHeight="1" x14ac:dyDescent="0.3">
      <c r="A51" s="37"/>
      <c r="B51" s="31"/>
      <c r="C51" s="34"/>
      <c r="D51" s="35"/>
      <c r="E51" s="13" t="str">
        <f>IF(Aufstellung[[#This Row],[Datum]]="","",IF(OR(Aufstellung[[#This Row],[Auswärtstätigkeit]]=$B$7,Aufstellung[[#This Row],[Auswärtstätigkeit]]=$B$8),VLOOKUP(Aufstellung[[#This Row],[Land]],VMA[],3,FALSE),IF(Aufstellung[[#This Row],[Auswärtstätigkeit]]=$B$9,VLOOKUP(Aufstellung[[#This Row],[Land]],VMA[],2,FALSE),"FEHLER")))</f>
        <v/>
      </c>
      <c r="F51" s="36"/>
      <c r="G51" s="36"/>
      <c r="H51" s="34"/>
      <c r="I51" s="2" t="str">
        <f>IF(Aufstellung[[#This Row],[Datum]]="","",IF(Aufstellung[[#This Row],[Frühstück]]="X",0.2,0)+IF(Aufstellung[[#This Row],[Mittagessen]]="X",0.4,0)+IF(Aufstellung[[#This Row],[Abendessen]]="X",0.4,0))</f>
        <v/>
      </c>
      <c r="J51" s="13" t="str">
        <f>IF(Aufstellung[[#This Row],[Datum]]="","",MIN(VLOOKUP(Aufstellung[[#This Row],[Land]],VMA[],2,FALSE)*Aufstellung[[#This Row],[Kürzung in %]],Aufstellung[[#This Row],[VMA
brutto]]))</f>
        <v/>
      </c>
      <c r="K51" s="13" t="str">
        <f>IF(Aufstellung[[#This Row],[Datum]]="","",Aufstellung[[#This Row],[VMA
brutto]]-Aufstellung[[#This Row],[VMA
Kürzung]])</f>
        <v/>
      </c>
      <c r="L51" s="33"/>
      <c r="M51" s="22" t="str">
        <f>IF(Aufstellung[[#This Row],[Datum]]="","",Aufstellung[[#This Row],[gefahrene km mit Privat-Kfz]]*0.3)</f>
        <v/>
      </c>
    </row>
    <row r="52" spans="1:13" ht="21.2" customHeight="1" x14ac:dyDescent="0.3">
      <c r="A52" s="37"/>
      <c r="B52" s="31"/>
      <c r="C52" s="34"/>
      <c r="D52" s="35"/>
      <c r="E52" s="13" t="str">
        <f>IF(Aufstellung[[#This Row],[Datum]]="","",IF(OR(Aufstellung[[#This Row],[Auswärtstätigkeit]]=$B$7,Aufstellung[[#This Row],[Auswärtstätigkeit]]=$B$8),VLOOKUP(Aufstellung[[#This Row],[Land]],VMA[],3,FALSE),IF(Aufstellung[[#This Row],[Auswärtstätigkeit]]=$B$9,VLOOKUP(Aufstellung[[#This Row],[Land]],VMA[],2,FALSE),"FEHLER")))</f>
        <v/>
      </c>
      <c r="F52" s="36"/>
      <c r="G52" s="36"/>
      <c r="H52" s="34"/>
      <c r="I52" s="2" t="str">
        <f>IF(Aufstellung[[#This Row],[Datum]]="","",IF(Aufstellung[[#This Row],[Frühstück]]="X",0.2,0)+IF(Aufstellung[[#This Row],[Mittagessen]]="X",0.4,0)+IF(Aufstellung[[#This Row],[Abendessen]]="X",0.4,0))</f>
        <v/>
      </c>
      <c r="J52" s="13" t="str">
        <f>IF(Aufstellung[[#This Row],[Datum]]="","",MIN(VLOOKUP(Aufstellung[[#This Row],[Land]],VMA[],2,FALSE)*Aufstellung[[#This Row],[Kürzung in %]],Aufstellung[[#This Row],[VMA
brutto]]))</f>
        <v/>
      </c>
      <c r="K52" s="13" t="str">
        <f>IF(Aufstellung[[#This Row],[Datum]]="","",Aufstellung[[#This Row],[VMA
brutto]]-Aufstellung[[#This Row],[VMA
Kürzung]])</f>
        <v/>
      </c>
      <c r="L52" s="33"/>
      <c r="M52" s="22" t="str">
        <f>IF(Aufstellung[[#This Row],[Datum]]="","",Aufstellung[[#This Row],[gefahrene km mit Privat-Kfz]]*0.3)</f>
        <v/>
      </c>
    </row>
    <row r="53" spans="1:13" ht="21.2" customHeight="1" x14ac:dyDescent="0.3">
      <c r="A53" s="37"/>
      <c r="B53" s="31"/>
      <c r="C53" s="34"/>
      <c r="D53" s="35"/>
      <c r="E53" s="13" t="str">
        <f>IF(Aufstellung[[#This Row],[Datum]]="","",IF(OR(Aufstellung[[#This Row],[Auswärtstätigkeit]]=$B$7,Aufstellung[[#This Row],[Auswärtstätigkeit]]=$B$8),VLOOKUP(Aufstellung[[#This Row],[Land]],VMA[],3,FALSE),IF(Aufstellung[[#This Row],[Auswärtstätigkeit]]=$B$9,VLOOKUP(Aufstellung[[#This Row],[Land]],VMA[],2,FALSE),"FEHLER")))</f>
        <v/>
      </c>
      <c r="F53" s="36"/>
      <c r="G53" s="36"/>
      <c r="H53" s="34"/>
      <c r="I53" s="2" t="str">
        <f>IF(Aufstellung[[#This Row],[Datum]]="","",IF(Aufstellung[[#This Row],[Frühstück]]="X",0.2,0)+IF(Aufstellung[[#This Row],[Mittagessen]]="X",0.4,0)+IF(Aufstellung[[#This Row],[Abendessen]]="X",0.4,0))</f>
        <v/>
      </c>
      <c r="J53" s="13" t="str">
        <f>IF(Aufstellung[[#This Row],[Datum]]="","",MIN(VLOOKUP(Aufstellung[[#This Row],[Land]],VMA[],2,FALSE)*Aufstellung[[#This Row],[Kürzung in %]],Aufstellung[[#This Row],[VMA
brutto]]))</f>
        <v/>
      </c>
      <c r="K53" s="13" t="str">
        <f>IF(Aufstellung[[#This Row],[Datum]]="","",Aufstellung[[#This Row],[VMA
brutto]]-Aufstellung[[#This Row],[VMA
Kürzung]])</f>
        <v/>
      </c>
      <c r="L53" s="33"/>
      <c r="M53" s="22" t="str">
        <f>IF(Aufstellung[[#This Row],[Datum]]="","",Aufstellung[[#This Row],[gefahrene km mit Privat-Kfz]]*0.3)</f>
        <v/>
      </c>
    </row>
    <row r="54" spans="1:13" ht="21.2" customHeight="1" x14ac:dyDescent="0.3">
      <c r="A54" s="37"/>
      <c r="B54" s="31"/>
      <c r="C54" s="34"/>
      <c r="D54" s="35"/>
      <c r="E54" s="13" t="str">
        <f>IF(Aufstellung[[#This Row],[Datum]]="","",IF(OR(Aufstellung[[#This Row],[Auswärtstätigkeit]]=$B$7,Aufstellung[[#This Row],[Auswärtstätigkeit]]=$B$8),VLOOKUP(Aufstellung[[#This Row],[Land]],VMA[],3,FALSE),IF(Aufstellung[[#This Row],[Auswärtstätigkeit]]=$B$9,VLOOKUP(Aufstellung[[#This Row],[Land]],VMA[],2,FALSE),"FEHLER")))</f>
        <v/>
      </c>
      <c r="F54" s="36"/>
      <c r="G54" s="36"/>
      <c r="H54" s="34"/>
      <c r="I54" s="2" t="str">
        <f>IF(Aufstellung[[#This Row],[Datum]]="","",IF(Aufstellung[[#This Row],[Frühstück]]="X",0.2,0)+IF(Aufstellung[[#This Row],[Mittagessen]]="X",0.4,0)+IF(Aufstellung[[#This Row],[Abendessen]]="X",0.4,0))</f>
        <v/>
      </c>
      <c r="J54" s="13" t="str">
        <f>IF(Aufstellung[[#This Row],[Datum]]="","",MIN(VLOOKUP(Aufstellung[[#This Row],[Land]],VMA[],2,FALSE)*Aufstellung[[#This Row],[Kürzung in %]],Aufstellung[[#This Row],[VMA
brutto]]))</f>
        <v/>
      </c>
      <c r="K54" s="13" t="str">
        <f>IF(Aufstellung[[#This Row],[Datum]]="","",Aufstellung[[#This Row],[VMA
brutto]]-Aufstellung[[#This Row],[VMA
Kürzung]])</f>
        <v/>
      </c>
      <c r="L54" s="33"/>
      <c r="M54" s="22" t="str">
        <f>IF(Aufstellung[[#This Row],[Datum]]="","",Aufstellung[[#This Row],[gefahrene km mit Privat-Kfz]]*0.3)</f>
        <v/>
      </c>
    </row>
    <row r="55" spans="1:13" ht="21.2" customHeight="1" x14ac:dyDescent="0.3">
      <c r="A55" s="37"/>
      <c r="B55" s="31"/>
      <c r="C55" s="34"/>
      <c r="D55" s="35"/>
      <c r="E55" s="13" t="str">
        <f>IF(Aufstellung[[#This Row],[Datum]]="","",IF(OR(Aufstellung[[#This Row],[Auswärtstätigkeit]]=$B$7,Aufstellung[[#This Row],[Auswärtstätigkeit]]=$B$8),VLOOKUP(Aufstellung[[#This Row],[Land]],VMA[],3,FALSE),IF(Aufstellung[[#This Row],[Auswärtstätigkeit]]=$B$9,VLOOKUP(Aufstellung[[#This Row],[Land]],VMA[],2,FALSE),"FEHLER")))</f>
        <v/>
      </c>
      <c r="F55" s="36"/>
      <c r="G55" s="36"/>
      <c r="H55" s="34"/>
      <c r="I55" s="2" t="str">
        <f>IF(Aufstellung[[#This Row],[Datum]]="","",IF(Aufstellung[[#This Row],[Frühstück]]="X",0.2,0)+IF(Aufstellung[[#This Row],[Mittagessen]]="X",0.4,0)+IF(Aufstellung[[#This Row],[Abendessen]]="X",0.4,0))</f>
        <v/>
      </c>
      <c r="J55" s="13" t="str">
        <f>IF(Aufstellung[[#This Row],[Datum]]="","",MIN(VLOOKUP(Aufstellung[[#This Row],[Land]],VMA[],2,FALSE)*Aufstellung[[#This Row],[Kürzung in %]],Aufstellung[[#This Row],[VMA
brutto]]))</f>
        <v/>
      </c>
      <c r="K55" s="13" t="str">
        <f>IF(Aufstellung[[#This Row],[Datum]]="","",Aufstellung[[#This Row],[VMA
brutto]]-Aufstellung[[#This Row],[VMA
Kürzung]])</f>
        <v/>
      </c>
      <c r="L55" s="33"/>
      <c r="M55" s="22" t="str">
        <f>IF(Aufstellung[[#This Row],[Datum]]="","",Aufstellung[[#This Row],[gefahrene km mit Privat-Kfz]]*0.3)</f>
        <v/>
      </c>
    </row>
    <row r="56" spans="1:13" ht="21.2" customHeight="1" x14ac:dyDescent="0.3">
      <c r="A56" s="37"/>
      <c r="B56" s="31"/>
      <c r="C56" s="34"/>
      <c r="D56" s="35"/>
      <c r="E56" s="13" t="str">
        <f>IF(Aufstellung[[#This Row],[Datum]]="","",IF(OR(Aufstellung[[#This Row],[Auswärtstätigkeit]]=$B$7,Aufstellung[[#This Row],[Auswärtstätigkeit]]=$B$8),VLOOKUP(Aufstellung[[#This Row],[Land]],VMA[],3,FALSE),IF(Aufstellung[[#This Row],[Auswärtstätigkeit]]=$B$9,VLOOKUP(Aufstellung[[#This Row],[Land]],VMA[],2,FALSE),"FEHLER")))</f>
        <v/>
      </c>
      <c r="F56" s="36"/>
      <c r="G56" s="36"/>
      <c r="H56" s="34"/>
      <c r="I56" s="2" t="str">
        <f>IF(Aufstellung[[#This Row],[Datum]]="","",IF(Aufstellung[[#This Row],[Frühstück]]="X",0.2,0)+IF(Aufstellung[[#This Row],[Mittagessen]]="X",0.4,0)+IF(Aufstellung[[#This Row],[Abendessen]]="X",0.4,0))</f>
        <v/>
      </c>
      <c r="J56" s="13" t="str">
        <f>IF(Aufstellung[[#This Row],[Datum]]="","",MIN(VLOOKUP(Aufstellung[[#This Row],[Land]],VMA[],2,FALSE)*Aufstellung[[#This Row],[Kürzung in %]],Aufstellung[[#This Row],[VMA
brutto]]))</f>
        <v/>
      </c>
      <c r="K56" s="13" t="str">
        <f>IF(Aufstellung[[#This Row],[Datum]]="","",Aufstellung[[#This Row],[VMA
brutto]]-Aufstellung[[#This Row],[VMA
Kürzung]])</f>
        <v/>
      </c>
      <c r="L56" s="33"/>
      <c r="M56" s="22" t="str">
        <f>IF(Aufstellung[[#This Row],[Datum]]="","",Aufstellung[[#This Row],[gefahrene km mit Privat-Kfz]]*0.3)</f>
        <v/>
      </c>
    </row>
    <row r="57" spans="1:13" ht="21.2" customHeight="1" x14ac:dyDescent="0.3">
      <c r="A57" s="37"/>
      <c r="B57" s="31"/>
      <c r="C57" s="34"/>
      <c r="D57" s="35"/>
      <c r="E57" s="13" t="str">
        <f>IF(Aufstellung[[#This Row],[Datum]]="","",IF(OR(Aufstellung[[#This Row],[Auswärtstätigkeit]]=$B$7,Aufstellung[[#This Row],[Auswärtstätigkeit]]=$B$8),VLOOKUP(Aufstellung[[#This Row],[Land]],VMA[],3,FALSE),IF(Aufstellung[[#This Row],[Auswärtstätigkeit]]=$B$9,VLOOKUP(Aufstellung[[#This Row],[Land]],VMA[],2,FALSE),"FEHLER")))</f>
        <v/>
      </c>
      <c r="F57" s="36"/>
      <c r="G57" s="36"/>
      <c r="H57" s="34"/>
      <c r="I57" s="2" t="str">
        <f>IF(Aufstellung[[#This Row],[Datum]]="","",IF(Aufstellung[[#This Row],[Frühstück]]="X",0.2,0)+IF(Aufstellung[[#This Row],[Mittagessen]]="X",0.4,0)+IF(Aufstellung[[#This Row],[Abendessen]]="X",0.4,0))</f>
        <v/>
      </c>
      <c r="J57" s="13" t="str">
        <f>IF(Aufstellung[[#This Row],[Datum]]="","",MIN(VLOOKUP(Aufstellung[[#This Row],[Land]],VMA[],2,FALSE)*Aufstellung[[#This Row],[Kürzung in %]],Aufstellung[[#This Row],[VMA
brutto]]))</f>
        <v/>
      </c>
      <c r="K57" s="13" t="str">
        <f>IF(Aufstellung[[#This Row],[Datum]]="","",Aufstellung[[#This Row],[VMA
brutto]]-Aufstellung[[#This Row],[VMA
Kürzung]])</f>
        <v/>
      </c>
      <c r="L57" s="33"/>
      <c r="M57" s="22" t="str">
        <f>IF(Aufstellung[[#This Row],[Datum]]="","",Aufstellung[[#This Row],[gefahrene km mit Privat-Kfz]]*0.3)</f>
        <v/>
      </c>
    </row>
    <row r="58" spans="1:13" ht="21.2" customHeight="1" x14ac:dyDescent="0.3">
      <c r="A58" s="37"/>
      <c r="B58" s="31"/>
      <c r="C58" s="34"/>
      <c r="D58" s="35"/>
      <c r="E58" s="13" t="str">
        <f>IF(Aufstellung[[#This Row],[Datum]]="","",IF(OR(Aufstellung[[#This Row],[Auswärtstätigkeit]]=$B$7,Aufstellung[[#This Row],[Auswärtstätigkeit]]=$B$8),VLOOKUP(Aufstellung[[#This Row],[Land]],VMA[],3,FALSE),IF(Aufstellung[[#This Row],[Auswärtstätigkeit]]=$B$9,VLOOKUP(Aufstellung[[#This Row],[Land]],VMA[],2,FALSE),"FEHLER")))</f>
        <v/>
      </c>
      <c r="F58" s="36"/>
      <c r="G58" s="36"/>
      <c r="H58" s="34"/>
      <c r="I58" s="2" t="str">
        <f>IF(Aufstellung[[#This Row],[Datum]]="","",IF(Aufstellung[[#This Row],[Frühstück]]="X",0.2,0)+IF(Aufstellung[[#This Row],[Mittagessen]]="X",0.4,0)+IF(Aufstellung[[#This Row],[Abendessen]]="X",0.4,0))</f>
        <v/>
      </c>
      <c r="J58" s="13" t="str">
        <f>IF(Aufstellung[[#This Row],[Datum]]="","",MIN(VLOOKUP(Aufstellung[[#This Row],[Land]],VMA[],2,FALSE)*Aufstellung[[#This Row],[Kürzung in %]],Aufstellung[[#This Row],[VMA
brutto]]))</f>
        <v/>
      </c>
      <c r="K58" s="13" t="str">
        <f>IF(Aufstellung[[#This Row],[Datum]]="","",Aufstellung[[#This Row],[VMA
brutto]]-Aufstellung[[#This Row],[VMA
Kürzung]])</f>
        <v/>
      </c>
      <c r="L58" s="33"/>
      <c r="M58" s="22" t="str">
        <f>IF(Aufstellung[[#This Row],[Datum]]="","",Aufstellung[[#This Row],[gefahrene km mit Privat-Kfz]]*0.3)</f>
        <v/>
      </c>
    </row>
    <row r="59" spans="1:13" ht="21.2" customHeight="1" x14ac:dyDescent="0.3">
      <c r="A59" s="37"/>
      <c r="B59" s="31"/>
      <c r="C59" s="34"/>
      <c r="D59" s="35"/>
      <c r="E59" s="13" t="str">
        <f>IF(Aufstellung[[#This Row],[Datum]]="","",IF(OR(Aufstellung[[#This Row],[Auswärtstätigkeit]]=$B$7,Aufstellung[[#This Row],[Auswärtstätigkeit]]=$B$8),VLOOKUP(Aufstellung[[#This Row],[Land]],VMA[],3,FALSE),IF(Aufstellung[[#This Row],[Auswärtstätigkeit]]=$B$9,VLOOKUP(Aufstellung[[#This Row],[Land]],VMA[],2,FALSE),"FEHLER")))</f>
        <v/>
      </c>
      <c r="F59" s="36"/>
      <c r="G59" s="36"/>
      <c r="H59" s="34"/>
      <c r="I59" s="2" t="str">
        <f>IF(Aufstellung[[#This Row],[Datum]]="","",IF(Aufstellung[[#This Row],[Frühstück]]="X",0.2,0)+IF(Aufstellung[[#This Row],[Mittagessen]]="X",0.4,0)+IF(Aufstellung[[#This Row],[Abendessen]]="X",0.4,0))</f>
        <v/>
      </c>
      <c r="J59" s="13" t="str">
        <f>IF(Aufstellung[[#This Row],[Datum]]="","",MIN(VLOOKUP(Aufstellung[[#This Row],[Land]],VMA[],2,FALSE)*Aufstellung[[#This Row],[Kürzung in %]],Aufstellung[[#This Row],[VMA
brutto]]))</f>
        <v/>
      </c>
      <c r="K59" s="13" t="str">
        <f>IF(Aufstellung[[#This Row],[Datum]]="","",Aufstellung[[#This Row],[VMA
brutto]]-Aufstellung[[#This Row],[VMA
Kürzung]])</f>
        <v/>
      </c>
      <c r="L59" s="33"/>
      <c r="M59" s="22" t="str">
        <f>IF(Aufstellung[[#This Row],[Datum]]="","",Aufstellung[[#This Row],[gefahrene km mit Privat-Kfz]]*0.3)</f>
        <v/>
      </c>
    </row>
    <row r="60" spans="1:13" ht="21.2" customHeight="1" x14ac:dyDescent="0.3">
      <c r="A60" s="37"/>
      <c r="B60" s="31"/>
      <c r="C60" s="34"/>
      <c r="D60" s="35"/>
      <c r="E60" s="13" t="str">
        <f>IF(Aufstellung[[#This Row],[Datum]]="","",IF(OR(Aufstellung[[#This Row],[Auswärtstätigkeit]]=$B$7,Aufstellung[[#This Row],[Auswärtstätigkeit]]=$B$8),VLOOKUP(Aufstellung[[#This Row],[Land]],VMA[],3,FALSE),IF(Aufstellung[[#This Row],[Auswärtstätigkeit]]=$B$9,VLOOKUP(Aufstellung[[#This Row],[Land]],VMA[],2,FALSE),"FEHLER")))</f>
        <v/>
      </c>
      <c r="F60" s="36"/>
      <c r="G60" s="36"/>
      <c r="H60" s="34"/>
      <c r="I60" s="2" t="str">
        <f>IF(Aufstellung[[#This Row],[Datum]]="","",IF(Aufstellung[[#This Row],[Frühstück]]="X",0.2,0)+IF(Aufstellung[[#This Row],[Mittagessen]]="X",0.4,0)+IF(Aufstellung[[#This Row],[Abendessen]]="X",0.4,0))</f>
        <v/>
      </c>
      <c r="J60" s="13" t="str">
        <f>IF(Aufstellung[[#This Row],[Datum]]="","",MIN(VLOOKUP(Aufstellung[[#This Row],[Land]],VMA[],2,FALSE)*Aufstellung[[#This Row],[Kürzung in %]],Aufstellung[[#This Row],[VMA
brutto]]))</f>
        <v/>
      </c>
      <c r="K60" s="13" t="str">
        <f>IF(Aufstellung[[#This Row],[Datum]]="","",Aufstellung[[#This Row],[VMA
brutto]]-Aufstellung[[#This Row],[VMA
Kürzung]])</f>
        <v/>
      </c>
      <c r="L60" s="33"/>
      <c r="M60" s="22" t="str">
        <f>IF(Aufstellung[[#This Row],[Datum]]="","",Aufstellung[[#This Row],[gefahrene km mit Privat-Kfz]]*0.3)</f>
        <v/>
      </c>
    </row>
    <row r="61" spans="1:13" ht="21.2" customHeight="1" x14ac:dyDescent="0.3">
      <c r="A61" s="37"/>
      <c r="B61" s="31"/>
      <c r="C61" s="34"/>
      <c r="D61" s="35"/>
      <c r="E61" s="13" t="str">
        <f>IF(Aufstellung[[#This Row],[Datum]]="","",IF(OR(Aufstellung[[#This Row],[Auswärtstätigkeit]]=$B$7,Aufstellung[[#This Row],[Auswärtstätigkeit]]=$B$8),VLOOKUP(Aufstellung[[#This Row],[Land]],VMA[],3,FALSE),IF(Aufstellung[[#This Row],[Auswärtstätigkeit]]=$B$9,VLOOKUP(Aufstellung[[#This Row],[Land]],VMA[],2,FALSE),"FEHLER")))</f>
        <v/>
      </c>
      <c r="F61" s="36"/>
      <c r="G61" s="36"/>
      <c r="H61" s="34"/>
      <c r="I61" s="2" t="str">
        <f>IF(Aufstellung[[#This Row],[Datum]]="","",IF(Aufstellung[[#This Row],[Frühstück]]="X",0.2,0)+IF(Aufstellung[[#This Row],[Mittagessen]]="X",0.4,0)+IF(Aufstellung[[#This Row],[Abendessen]]="X",0.4,0))</f>
        <v/>
      </c>
      <c r="J61" s="13" t="str">
        <f>IF(Aufstellung[[#This Row],[Datum]]="","",MIN(VLOOKUP(Aufstellung[[#This Row],[Land]],VMA[],2,FALSE)*Aufstellung[[#This Row],[Kürzung in %]],Aufstellung[[#This Row],[VMA
brutto]]))</f>
        <v/>
      </c>
      <c r="K61" s="13" t="str">
        <f>IF(Aufstellung[[#This Row],[Datum]]="","",Aufstellung[[#This Row],[VMA
brutto]]-Aufstellung[[#This Row],[VMA
Kürzung]])</f>
        <v/>
      </c>
      <c r="L61" s="33"/>
      <c r="M61" s="22" t="str">
        <f>IF(Aufstellung[[#This Row],[Datum]]="","",Aufstellung[[#This Row],[gefahrene km mit Privat-Kfz]]*0.3)</f>
        <v/>
      </c>
    </row>
    <row r="62" spans="1:13" ht="21.2" customHeight="1" x14ac:dyDescent="0.3">
      <c r="A62" s="37"/>
      <c r="B62" s="31"/>
      <c r="C62" s="34"/>
      <c r="D62" s="35"/>
      <c r="E62" s="13" t="str">
        <f>IF(Aufstellung[[#This Row],[Datum]]="","",IF(OR(Aufstellung[[#This Row],[Auswärtstätigkeit]]=$B$7,Aufstellung[[#This Row],[Auswärtstätigkeit]]=$B$8),VLOOKUP(Aufstellung[[#This Row],[Land]],VMA[],3,FALSE),IF(Aufstellung[[#This Row],[Auswärtstätigkeit]]=$B$9,VLOOKUP(Aufstellung[[#This Row],[Land]],VMA[],2,FALSE),"FEHLER")))</f>
        <v/>
      </c>
      <c r="F62" s="36"/>
      <c r="G62" s="36"/>
      <c r="H62" s="34"/>
      <c r="I62" s="2" t="str">
        <f>IF(Aufstellung[[#This Row],[Datum]]="","",IF(Aufstellung[[#This Row],[Frühstück]]="X",0.2,0)+IF(Aufstellung[[#This Row],[Mittagessen]]="X",0.4,0)+IF(Aufstellung[[#This Row],[Abendessen]]="X",0.4,0))</f>
        <v/>
      </c>
      <c r="J62" s="13" t="str">
        <f>IF(Aufstellung[[#This Row],[Datum]]="","",MIN(VLOOKUP(Aufstellung[[#This Row],[Land]],VMA[],2,FALSE)*Aufstellung[[#This Row],[Kürzung in %]],Aufstellung[[#This Row],[VMA
brutto]]))</f>
        <v/>
      </c>
      <c r="K62" s="13" t="str">
        <f>IF(Aufstellung[[#This Row],[Datum]]="","",Aufstellung[[#This Row],[VMA
brutto]]-Aufstellung[[#This Row],[VMA
Kürzung]])</f>
        <v/>
      </c>
      <c r="L62" s="33"/>
      <c r="M62" s="22" t="str">
        <f>IF(Aufstellung[[#This Row],[Datum]]="","",Aufstellung[[#This Row],[gefahrene km mit Privat-Kfz]]*0.3)</f>
        <v/>
      </c>
    </row>
    <row r="63" spans="1:13" ht="21.2" customHeight="1" x14ac:dyDescent="0.3">
      <c r="A63" s="37"/>
      <c r="B63" s="31"/>
      <c r="C63" s="34"/>
      <c r="D63" s="35"/>
      <c r="E63" s="13" t="str">
        <f>IF(Aufstellung[[#This Row],[Datum]]="","",IF(OR(Aufstellung[[#This Row],[Auswärtstätigkeit]]=$B$7,Aufstellung[[#This Row],[Auswärtstätigkeit]]=$B$8),VLOOKUP(Aufstellung[[#This Row],[Land]],VMA[],3,FALSE),IF(Aufstellung[[#This Row],[Auswärtstätigkeit]]=$B$9,VLOOKUP(Aufstellung[[#This Row],[Land]],VMA[],2,FALSE),"FEHLER")))</f>
        <v/>
      </c>
      <c r="F63" s="36"/>
      <c r="G63" s="36"/>
      <c r="H63" s="34"/>
      <c r="I63" s="2" t="str">
        <f>IF(Aufstellung[[#This Row],[Datum]]="","",IF(Aufstellung[[#This Row],[Frühstück]]="X",0.2,0)+IF(Aufstellung[[#This Row],[Mittagessen]]="X",0.4,0)+IF(Aufstellung[[#This Row],[Abendessen]]="X",0.4,0))</f>
        <v/>
      </c>
      <c r="J63" s="13" t="str">
        <f>IF(Aufstellung[[#This Row],[Datum]]="","",MIN(VLOOKUP(Aufstellung[[#This Row],[Land]],VMA[],2,FALSE)*Aufstellung[[#This Row],[Kürzung in %]],Aufstellung[[#This Row],[VMA
brutto]]))</f>
        <v/>
      </c>
      <c r="K63" s="13" t="str">
        <f>IF(Aufstellung[[#This Row],[Datum]]="","",Aufstellung[[#This Row],[VMA
brutto]]-Aufstellung[[#This Row],[VMA
Kürzung]])</f>
        <v/>
      </c>
      <c r="L63" s="33"/>
      <c r="M63" s="22" t="str">
        <f>IF(Aufstellung[[#This Row],[Datum]]="","",Aufstellung[[#This Row],[gefahrene km mit Privat-Kfz]]*0.3)</f>
        <v/>
      </c>
    </row>
    <row r="64" spans="1:13" ht="21.2" customHeight="1" x14ac:dyDescent="0.3">
      <c r="A64" s="37"/>
      <c r="B64" s="31"/>
      <c r="C64" s="34"/>
      <c r="D64" s="35"/>
      <c r="E64" s="13" t="str">
        <f>IF(Aufstellung[[#This Row],[Datum]]="","",IF(OR(Aufstellung[[#This Row],[Auswärtstätigkeit]]=$B$7,Aufstellung[[#This Row],[Auswärtstätigkeit]]=$B$8),VLOOKUP(Aufstellung[[#This Row],[Land]],VMA[],3,FALSE),IF(Aufstellung[[#This Row],[Auswärtstätigkeit]]=$B$9,VLOOKUP(Aufstellung[[#This Row],[Land]],VMA[],2,FALSE),"FEHLER")))</f>
        <v/>
      </c>
      <c r="F64" s="36"/>
      <c r="G64" s="36"/>
      <c r="H64" s="34"/>
      <c r="I64" s="2" t="str">
        <f>IF(Aufstellung[[#This Row],[Datum]]="","",IF(Aufstellung[[#This Row],[Frühstück]]="X",0.2,0)+IF(Aufstellung[[#This Row],[Mittagessen]]="X",0.4,0)+IF(Aufstellung[[#This Row],[Abendessen]]="X",0.4,0))</f>
        <v/>
      </c>
      <c r="J64" s="13" t="str">
        <f>IF(Aufstellung[[#This Row],[Datum]]="","",MIN(VLOOKUP(Aufstellung[[#This Row],[Land]],VMA[],2,FALSE)*Aufstellung[[#This Row],[Kürzung in %]],Aufstellung[[#This Row],[VMA
brutto]]))</f>
        <v/>
      </c>
      <c r="K64" s="13" t="str">
        <f>IF(Aufstellung[[#This Row],[Datum]]="","",Aufstellung[[#This Row],[VMA
brutto]]-Aufstellung[[#This Row],[VMA
Kürzung]])</f>
        <v/>
      </c>
      <c r="L64" s="33"/>
      <c r="M64" s="22" t="str">
        <f>IF(Aufstellung[[#This Row],[Datum]]="","",Aufstellung[[#This Row],[gefahrene km mit Privat-Kfz]]*0.3)</f>
        <v/>
      </c>
    </row>
    <row r="65" spans="1:13" ht="21.2" customHeight="1" x14ac:dyDescent="0.3">
      <c r="A65" s="37"/>
      <c r="B65" s="31"/>
      <c r="C65" s="34"/>
      <c r="D65" s="35"/>
      <c r="E65" s="13" t="str">
        <f>IF(Aufstellung[[#This Row],[Datum]]="","",IF(OR(Aufstellung[[#This Row],[Auswärtstätigkeit]]=$B$7,Aufstellung[[#This Row],[Auswärtstätigkeit]]=$B$8),VLOOKUP(Aufstellung[[#This Row],[Land]],VMA[],3,FALSE),IF(Aufstellung[[#This Row],[Auswärtstätigkeit]]=$B$9,VLOOKUP(Aufstellung[[#This Row],[Land]],VMA[],2,FALSE),"FEHLER")))</f>
        <v/>
      </c>
      <c r="F65" s="36"/>
      <c r="G65" s="36"/>
      <c r="H65" s="34"/>
      <c r="I65" s="2" t="str">
        <f>IF(Aufstellung[[#This Row],[Datum]]="","",IF(Aufstellung[[#This Row],[Frühstück]]="X",0.2,0)+IF(Aufstellung[[#This Row],[Mittagessen]]="X",0.4,0)+IF(Aufstellung[[#This Row],[Abendessen]]="X",0.4,0))</f>
        <v/>
      </c>
      <c r="J65" s="13" t="str">
        <f>IF(Aufstellung[[#This Row],[Datum]]="","",MIN(VLOOKUP(Aufstellung[[#This Row],[Land]],VMA[],2,FALSE)*Aufstellung[[#This Row],[Kürzung in %]],Aufstellung[[#This Row],[VMA
brutto]]))</f>
        <v/>
      </c>
      <c r="K65" s="13" t="str">
        <f>IF(Aufstellung[[#This Row],[Datum]]="","",Aufstellung[[#This Row],[VMA
brutto]]-Aufstellung[[#This Row],[VMA
Kürzung]])</f>
        <v/>
      </c>
      <c r="L65" s="33"/>
      <c r="M65" s="22" t="str">
        <f>IF(Aufstellung[[#This Row],[Datum]]="","",Aufstellung[[#This Row],[gefahrene km mit Privat-Kfz]]*0.3)</f>
        <v/>
      </c>
    </row>
    <row r="66" spans="1:13" ht="21.2" customHeight="1" x14ac:dyDescent="0.3">
      <c r="A66" s="37"/>
      <c r="B66" s="31"/>
      <c r="C66" s="34"/>
      <c r="D66" s="35"/>
      <c r="E66" s="13" t="str">
        <f>IF(Aufstellung[[#This Row],[Datum]]="","",IF(OR(Aufstellung[[#This Row],[Auswärtstätigkeit]]=$B$7,Aufstellung[[#This Row],[Auswärtstätigkeit]]=$B$8),VLOOKUP(Aufstellung[[#This Row],[Land]],VMA[],3,FALSE),IF(Aufstellung[[#This Row],[Auswärtstätigkeit]]=$B$9,VLOOKUP(Aufstellung[[#This Row],[Land]],VMA[],2,FALSE),"FEHLER")))</f>
        <v/>
      </c>
      <c r="F66" s="36"/>
      <c r="G66" s="36"/>
      <c r="H66" s="34"/>
      <c r="I66" s="2" t="str">
        <f>IF(Aufstellung[[#This Row],[Datum]]="","",IF(Aufstellung[[#This Row],[Frühstück]]="X",0.2,0)+IF(Aufstellung[[#This Row],[Mittagessen]]="X",0.4,0)+IF(Aufstellung[[#This Row],[Abendessen]]="X",0.4,0))</f>
        <v/>
      </c>
      <c r="J66" s="13" t="str">
        <f>IF(Aufstellung[[#This Row],[Datum]]="","",MIN(VLOOKUP(Aufstellung[[#This Row],[Land]],VMA[],2,FALSE)*Aufstellung[[#This Row],[Kürzung in %]],Aufstellung[[#This Row],[VMA
brutto]]))</f>
        <v/>
      </c>
      <c r="K66" s="13" t="str">
        <f>IF(Aufstellung[[#This Row],[Datum]]="","",Aufstellung[[#This Row],[VMA
brutto]]-Aufstellung[[#This Row],[VMA
Kürzung]])</f>
        <v/>
      </c>
      <c r="L66" s="33"/>
      <c r="M66" s="22" t="str">
        <f>IF(Aufstellung[[#This Row],[Datum]]="","",Aufstellung[[#This Row],[gefahrene km mit Privat-Kfz]]*0.3)</f>
        <v/>
      </c>
    </row>
    <row r="67" spans="1:13" ht="21.2" customHeight="1" x14ac:dyDescent="0.3">
      <c r="A67" s="37"/>
      <c r="B67" s="31"/>
      <c r="C67" s="34"/>
      <c r="D67" s="35"/>
      <c r="E67" s="13" t="str">
        <f>IF(Aufstellung[[#This Row],[Datum]]="","",IF(OR(Aufstellung[[#This Row],[Auswärtstätigkeit]]=$B$7,Aufstellung[[#This Row],[Auswärtstätigkeit]]=$B$8),VLOOKUP(Aufstellung[[#This Row],[Land]],VMA[],3,FALSE),IF(Aufstellung[[#This Row],[Auswärtstätigkeit]]=$B$9,VLOOKUP(Aufstellung[[#This Row],[Land]],VMA[],2,FALSE),"FEHLER")))</f>
        <v/>
      </c>
      <c r="F67" s="36"/>
      <c r="G67" s="36"/>
      <c r="H67" s="34"/>
      <c r="I67" s="2" t="str">
        <f>IF(Aufstellung[[#This Row],[Datum]]="","",IF(Aufstellung[[#This Row],[Frühstück]]="X",0.2,0)+IF(Aufstellung[[#This Row],[Mittagessen]]="X",0.4,0)+IF(Aufstellung[[#This Row],[Abendessen]]="X",0.4,0))</f>
        <v/>
      </c>
      <c r="J67" s="13" t="str">
        <f>IF(Aufstellung[[#This Row],[Datum]]="","",MIN(VLOOKUP(Aufstellung[[#This Row],[Land]],VMA[],2,FALSE)*Aufstellung[[#This Row],[Kürzung in %]],Aufstellung[[#This Row],[VMA
brutto]]))</f>
        <v/>
      </c>
      <c r="K67" s="13" t="str">
        <f>IF(Aufstellung[[#This Row],[Datum]]="","",Aufstellung[[#This Row],[VMA
brutto]]-Aufstellung[[#This Row],[VMA
Kürzung]])</f>
        <v/>
      </c>
      <c r="L67" s="33"/>
      <c r="M67" s="22" t="str">
        <f>IF(Aufstellung[[#This Row],[Datum]]="","",Aufstellung[[#This Row],[gefahrene km mit Privat-Kfz]]*0.3)</f>
        <v/>
      </c>
    </row>
    <row r="68" spans="1:13" ht="21.2" customHeight="1" x14ac:dyDescent="0.3">
      <c r="A68" s="37"/>
      <c r="B68" s="31"/>
      <c r="C68" s="34"/>
      <c r="D68" s="35"/>
      <c r="E68" s="13" t="str">
        <f>IF(Aufstellung[[#This Row],[Datum]]="","",IF(OR(Aufstellung[[#This Row],[Auswärtstätigkeit]]=$B$7,Aufstellung[[#This Row],[Auswärtstätigkeit]]=$B$8),VLOOKUP(Aufstellung[[#This Row],[Land]],VMA[],3,FALSE),IF(Aufstellung[[#This Row],[Auswärtstätigkeit]]=$B$9,VLOOKUP(Aufstellung[[#This Row],[Land]],VMA[],2,FALSE),"FEHLER")))</f>
        <v/>
      </c>
      <c r="F68" s="36"/>
      <c r="G68" s="36"/>
      <c r="H68" s="34"/>
      <c r="I68" s="2" t="str">
        <f>IF(Aufstellung[[#This Row],[Datum]]="","",IF(Aufstellung[[#This Row],[Frühstück]]="X",0.2,0)+IF(Aufstellung[[#This Row],[Mittagessen]]="X",0.4,0)+IF(Aufstellung[[#This Row],[Abendessen]]="X",0.4,0))</f>
        <v/>
      </c>
      <c r="J68" s="13" t="str">
        <f>IF(Aufstellung[[#This Row],[Datum]]="","",MIN(VLOOKUP(Aufstellung[[#This Row],[Land]],VMA[],2,FALSE)*Aufstellung[[#This Row],[Kürzung in %]],Aufstellung[[#This Row],[VMA
brutto]]))</f>
        <v/>
      </c>
      <c r="K68" s="13" t="str">
        <f>IF(Aufstellung[[#This Row],[Datum]]="","",Aufstellung[[#This Row],[VMA
brutto]]-Aufstellung[[#This Row],[VMA
Kürzung]])</f>
        <v/>
      </c>
      <c r="L68" s="33"/>
      <c r="M68" s="22" t="str">
        <f>IF(Aufstellung[[#This Row],[Datum]]="","",Aufstellung[[#This Row],[gefahrene km mit Privat-Kfz]]*0.3)</f>
        <v/>
      </c>
    </row>
    <row r="69" spans="1:13" ht="21.2" customHeight="1" x14ac:dyDescent="0.3">
      <c r="A69" s="37"/>
      <c r="B69" s="31"/>
      <c r="C69" s="34"/>
      <c r="D69" s="35"/>
      <c r="E69" s="13" t="str">
        <f>IF(Aufstellung[[#This Row],[Datum]]="","",IF(OR(Aufstellung[[#This Row],[Auswärtstätigkeit]]=$B$7,Aufstellung[[#This Row],[Auswärtstätigkeit]]=$B$8),VLOOKUP(Aufstellung[[#This Row],[Land]],VMA[],3,FALSE),IF(Aufstellung[[#This Row],[Auswärtstätigkeit]]=$B$9,VLOOKUP(Aufstellung[[#This Row],[Land]],VMA[],2,FALSE),"FEHLER")))</f>
        <v/>
      </c>
      <c r="F69" s="36"/>
      <c r="G69" s="36"/>
      <c r="H69" s="34"/>
      <c r="I69" s="2" t="str">
        <f>IF(Aufstellung[[#This Row],[Datum]]="","",IF(Aufstellung[[#This Row],[Frühstück]]="X",0.2,0)+IF(Aufstellung[[#This Row],[Mittagessen]]="X",0.4,0)+IF(Aufstellung[[#This Row],[Abendessen]]="X",0.4,0))</f>
        <v/>
      </c>
      <c r="J69" s="13" t="str">
        <f>IF(Aufstellung[[#This Row],[Datum]]="","",MIN(VLOOKUP(Aufstellung[[#This Row],[Land]],VMA[],2,FALSE)*Aufstellung[[#This Row],[Kürzung in %]],Aufstellung[[#This Row],[VMA
brutto]]))</f>
        <v/>
      </c>
      <c r="K69" s="13" t="str">
        <f>IF(Aufstellung[[#This Row],[Datum]]="","",Aufstellung[[#This Row],[VMA
brutto]]-Aufstellung[[#This Row],[VMA
Kürzung]])</f>
        <v/>
      </c>
      <c r="L69" s="33"/>
      <c r="M69" s="22" t="str">
        <f>IF(Aufstellung[[#This Row],[Datum]]="","",Aufstellung[[#This Row],[gefahrene km mit Privat-Kfz]]*0.3)</f>
        <v/>
      </c>
    </row>
    <row r="70" spans="1:13" ht="21.2" customHeight="1" x14ac:dyDescent="0.3">
      <c r="A70" s="37"/>
      <c r="B70" s="31"/>
      <c r="C70" s="34"/>
      <c r="D70" s="35"/>
      <c r="E70" s="13" t="str">
        <f>IF(Aufstellung[[#This Row],[Datum]]="","",IF(OR(Aufstellung[[#This Row],[Auswärtstätigkeit]]=$B$7,Aufstellung[[#This Row],[Auswärtstätigkeit]]=$B$8),VLOOKUP(Aufstellung[[#This Row],[Land]],VMA[],3,FALSE),IF(Aufstellung[[#This Row],[Auswärtstätigkeit]]=$B$9,VLOOKUP(Aufstellung[[#This Row],[Land]],VMA[],2,FALSE),"FEHLER")))</f>
        <v/>
      </c>
      <c r="F70" s="36"/>
      <c r="G70" s="36"/>
      <c r="H70" s="34"/>
      <c r="I70" s="2" t="str">
        <f>IF(Aufstellung[[#This Row],[Datum]]="","",IF(Aufstellung[[#This Row],[Frühstück]]="X",0.2,0)+IF(Aufstellung[[#This Row],[Mittagessen]]="X",0.4,0)+IF(Aufstellung[[#This Row],[Abendessen]]="X",0.4,0))</f>
        <v/>
      </c>
      <c r="J70" s="13" t="str">
        <f>IF(Aufstellung[[#This Row],[Datum]]="","",MIN(VLOOKUP(Aufstellung[[#This Row],[Land]],VMA[],2,FALSE)*Aufstellung[[#This Row],[Kürzung in %]],Aufstellung[[#This Row],[VMA
brutto]]))</f>
        <v/>
      </c>
      <c r="K70" s="13" t="str">
        <f>IF(Aufstellung[[#This Row],[Datum]]="","",Aufstellung[[#This Row],[VMA
brutto]]-Aufstellung[[#This Row],[VMA
Kürzung]])</f>
        <v/>
      </c>
      <c r="L70" s="33"/>
      <c r="M70" s="22" t="str">
        <f>IF(Aufstellung[[#This Row],[Datum]]="","",Aufstellung[[#This Row],[gefahrene km mit Privat-Kfz]]*0.3)</f>
        <v/>
      </c>
    </row>
    <row r="71" spans="1:13" ht="21.2" customHeight="1" x14ac:dyDescent="0.3">
      <c r="A71" s="37"/>
      <c r="B71" s="31"/>
      <c r="C71" s="34"/>
      <c r="D71" s="35"/>
      <c r="E71" s="13" t="str">
        <f>IF(Aufstellung[[#This Row],[Datum]]="","",IF(OR(Aufstellung[[#This Row],[Auswärtstätigkeit]]=$B$7,Aufstellung[[#This Row],[Auswärtstätigkeit]]=$B$8),VLOOKUP(Aufstellung[[#This Row],[Land]],VMA[],3,FALSE),IF(Aufstellung[[#This Row],[Auswärtstätigkeit]]=$B$9,VLOOKUP(Aufstellung[[#This Row],[Land]],VMA[],2,FALSE),"FEHLER")))</f>
        <v/>
      </c>
      <c r="F71" s="36"/>
      <c r="G71" s="36"/>
      <c r="H71" s="34"/>
      <c r="I71" s="2" t="str">
        <f>IF(Aufstellung[[#This Row],[Datum]]="","",IF(Aufstellung[[#This Row],[Frühstück]]="X",0.2,0)+IF(Aufstellung[[#This Row],[Mittagessen]]="X",0.4,0)+IF(Aufstellung[[#This Row],[Abendessen]]="X",0.4,0))</f>
        <v/>
      </c>
      <c r="J71" s="13" t="str">
        <f>IF(Aufstellung[[#This Row],[Datum]]="","",MIN(VLOOKUP(Aufstellung[[#This Row],[Land]],VMA[],2,FALSE)*Aufstellung[[#This Row],[Kürzung in %]],Aufstellung[[#This Row],[VMA
brutto]]))</f>
        <v/>
      </c>
      <c r="K71" s="13" t="str">
        <f>IF(Aufstellung[[#This Row],[Datum]]="","",Aufstellung[[#This Row],[VMA
brutto]]-Aufstellung[[#This Row],[VMA
Kürzung]])</f>
        <v/>
      </c>
      <c r="L71" s="33"/>
      <c r="M71" s="22" t="str">
        <f>IF(Aufstellung[[#This Row],[Datum]]="","",Aufstellung[[#This Row],[gefahrene km mit Privat-Kfz]]*0.3)</f>
        <v/>
      </c>
    </row>
    <row r="72" spans="1:13" ht="21.2" customHeight="1" x14ac:dyDescent="0.3">
      <c r="A72" s="37"/>
      <c r="B72" s="31"/>
      <c r="C72" s="34"/>
      <c r="D72" s="35"/>
      <c r="E72" s="13" t="str">
        <f>IF(Aufstellung[[#This Row],[Datum]]="","",IF(OR(Aufstellung[[#This Row],[Auswärtstätigkeit]]=$B$7,Aufstellung[[#This Row],[Auswärtstätigkeit]]=$B$8),VLOOKUP(Aufstellung[[#This Row],[Land]],VMA[],3,FALSE),IF(Aufstellung[[#This Row],[Auswärtstätigkeit]]=$B$9,VLOOKUP(Aufstellung[[#This Row],[Land]],VMA[],2,FALSE),"FEHLER")))</f>
        <v/>
      </c>
      <c r="F72" s="36"/>
      <c r="G72" s="36"/>
      <c r="H72" s="34"/>
      <c r="I72" s="2" t="str">
        <f>IF(Aufstellung[[#This Row],[Datum]]="","",IF(Aufstellung[[#This Row],[Frühstück]]="X",0.2,0)+IF(Aufstellung[[#This Row],[Mittagessen]]="X",0.4,0)+IF(Aufstellung[[#This Row],[Abendessen]]="X",0.4,0))</f>
        <v/>
      </c>
      <c r="J72" s="13" t="str">
        <f>IF(Aufstellung[[#This Row],[Datum]]="","",MIN(VLOOKUP(Aufstellung[[#This Row],[Land]],VMA[],2,FALSE)*Aufstellung[[#This Row],[Kürzung in %]],Aufstellung[[#This Row],[VMA
brutto]]))</f>
        <v/>
      </c>
      <c r="K72" s="13" t="str">
        <f>IF(Aufstellung[[#This Row],[Datum]]="","",Aufstellung[[#This Row],[VMA
brutto]]-Aufstellung[[#This Row],[VMA
Kürzung]])</f>
        <v/>
      </c>
      <c r="L72" s="33"/>
      <c r="M72" s="22" t="str">
        <f>IF(Aufstellung[[#This Row],[Datum]]="","",Aufstellung[[#This Row],[gefahrene km mit Privat-Kfz]]*0.3)</f>
        <v/>
      </c>
    </row>
    <row r="73" spans="1:13" ht="21.2" customHeight="1" x14ac:dyDescent="0.3">
      <c r="A73" s="37"/>
      <c r="B73" s="31"/>
      <c r="C73" s="34"/>
      <c r="D73" s="35"/>
      <c r="E73" s="13" t="str">
        <f>IF(Aufstellung[[#This Row],[Datum]]="","",IF(OR(Aufstellung[[#This Row],[Auswärtstätigkeit]]=$B$7,Aufstellung[[#This Row],[Auswärtstätigkeit]]=$B$8),VLOOKUP(Aufstellung[[#This Row],[Land]],VMA[],3,FALSE),IF(Aufstellung[[#This Row],[Auswärtstätigkeit]]=$B$9,VLOOKUP(Aufstellung[[#This Row],[Land]],VMA[],2,FALSE),"FEHLER")))</f>
        <v/>
      </c>
      <c r="F73" s="36"/>
      <c r="G73" s="36"/>
      <c r="H73" s="34"/>
      <c r="I73" s="2" t="str">
        <f>IF(Aufstellung[[#This Row],[Datum]]="","",IF(Aufstellung[[#This Row],[Frühstück]]="X",0.2,0)+IF(Aufstellung[[#This Row],[Mittagessen]]="X",0.4,0)+IF(Aufstellung[[#This Row],[Abendessen]]="X",0.4,0))</f>
        <v/>
      </c>
      <c r="J73" s="13" t="str">
        <f>IF(Aufstellung[[#This Row],[Datum]]="","",MIN(VLOOKUP(Aufstellung[[#This Row],[Land]],VMA[],2,FALSE)*Aufstellung[[#This Row],[Kürzung in %]],Aufstellung[[#This Row],[VMA
brutto]]))</f>
        <v/>
      </c>
      <c r="K73" s="13" t="str">
        <f>IF(Aufstellung[[#This Row],[Datum]]="","",Aufstellung[[#This Row],[VMA
brutto]]-Aufstellung[[#This Row],[VMA
Kürzung]])</f>
        <v/>
      </c>
      <c r="L73" s="33"/>
      <c r="M73" s="22" t="str">
        <f>IF(Aufstellung[[#This Row],[Datum]]="","",Aufstellung[[#This Row],[gefahrene km mit Privat-Kfz]]*0.3)</f>
        <v/>
      </c>
    </row>
    <row r="74" spans="1:13" ht="21.2" customHeight="1" x14ac:dyDescent="0.3">
      <c r="A74" s="37"/>
      <c r="B74" s="31"/>
      <c r="C74" s="34"/>
      <c r="D74" s="35"/>
      <c r="E74" s="13" t="str">
        <f>IF(Aufstellung[[#This Row],[Datum]]="","",IF(OR(Aufstellung[[#This Row],[Auswärtstätigkeit]]=$B$7,Aufstellung[[#This Row],[Auswärtstätigkeit]]=$B$8),VLOOKUP(Aufstellung[[#This Row],[Land]],VMA[],3,FALSE),IF(Aufstellung[[#This Row],[Auswärtstätigkeit]]=$B$9,VLOOKUP(Aufstellung[[#This Row],[Land]],VMA[],2,FALSE),"FEHLER")))</f>
        <v/>
      </c>
      <c r="F74" s="36"/>
      <c r="G74" s="36"/>
      <c r="H74" s="34"/>
      <c r="I74" s="2" t="str">
        <f>IF(Aufstellung[[#This Row],[Datum]]="","",IF(Aufstellung[[#This Row],[Frühstück]]="X",0.2,0)+IF(Aufstellung[[#This Row],[Mittagessen]]="X",0.4,0)+IF(Aufstellung[[#This Row],[Abendessen]]="X",0.4,0))</f>
        <v/>
      </c>
      <c r="J74" s="13" t="str">
        <f>IF(Aufstellung[[#This Row],[Datum]]="","",MIN(VLOOKUP(Aufstellung[[#This Row],[Land]],VMA[],2,FALSE)*Aufstellung[[#This Row],[Kürzung in %]],Aufstellung[[#This Row],[VMA
brutto]]))</f>
        <v/>
      </c>
      <c r="K74" s="13" t="str">
        <f>IF(Aufstellung[[#This Row],[Datum]]="","",Aufstellung[[#This Row],[VMA
brutto]]-Aufstellung[[#This Row],[VMA
Kürzung]])</f>
        <v/>
      </c>
      <c r="L74" s="33"/>
      <c r="M74" s="22" t="str">
        <f>IF(Aufstellung[[#This Row],[Datum]]="","",Aufstellung[[#This Row],[gefahrene km mit Privat-Kfz]]*0.3)</f>
        <v/>
      </c>
    </row>
    <row r="75" spans="1:13" ht="21.2" customHeight="1" x14ac:dyDescent="0.3">
      <c r="A75" s="37"/>
      <c r="B75" s="31"/>
      <c r="C75" s="34"/>
      <c r="D75" s="35"/>
      <c r="E75" s="13" t="str">
        <f>IF(Aufstellung[[#This Row],[Datum]]="","",IF(OR(Aufstellung[[#This Row],[Auswärtstätigkeit]]=$B$7,Aufstellung[[#This Row],[Auswärtstätigkeit]]=$B$8),VLOOKUP(Aufstellung[[#This Row],[Land]],VMA[],3,FALSE),IF(Aufstellung[[#This Row],[Auswärtstätigkeit]]=$B$9,VLOOKUP(Aufstellung[[#This Row],[Land]],VMA[],2,FALSE),"FEHLER")))</f>
        <v/>
      </c>
      <c r="F75" s="36"/>
      <c r="G75" s="36"/>
      <c r="H75" s="34"/>
      <c r="I75" s="2" t="str">
        <f>IF(Aufstellung[[#This Row],[Datum]]="","",IF(Aufstellung[[#This Row],[Frühstück]]="X",0.2,0)+IF(Aufstellung[[#This Row],[Mittagessen]]="X",0.4,0)+IF(Aufstellung[[#This Row],[Abendessen]]="X",0.4,0))</f>
        <v/>
      </c>
      <c r="J75" s="13" t="str">
        <f>IF(Aufstellung[[#This Row],[Datum]]="","",MIN(VLOOKUP(Aufstellung[[#This Row],[Land]],VMA[],2,FALSE)*Aufstellung[[#This Row],[Kürzung in %]],Aufstellung[[#This Row],[VMA
brutto]]))</f>
        <v/>
      </c>
      <c r="K75" s="13" t="str">
        <f>IF(Aufstellung[[#This Row],[Datum]]="","",Aufstellung[[#This Row],[VMA
brutto]]-Aufstellung[[#This Row],[VMA
Kürzung]])</f>
        <v/>
      </c>
      <c r="L75" s="33"/>
      <c r="M75" s="22" t="str">
        <f>IF(Aufstellung[[#This Row],[Datum]]="","",Aufstellung[[#This Row],[gefahrene km mit Privat-Kfz]]*0.3)</f>
        <v/>
      </c>
    </row>
    <row r="76" spans="1:13" ht="21.2" customHeight="1" x14ac:dyDescent="0.3">
      <c r="A76" s="37"/>
      <c r="B76" s="31"/>
      <c r="C76" s="34"/>
      <c r="D76" s="35"/>
      <c r="E76" s="13" t="str">
        <f>IF(Aufstellung[[#This Row],[Datum]]="","",IF(OR(Aufstellung[[#This Row],[Auswärtstätigkeit]]=$B$7,Aufstellung[[#This Row],[Auswärtstätigkeit]]=$B$8),VLOOKUP(Aufstellung[[#This Row],[Land]],VMA[],3,FALSE),IF(Aufstellung[[#This Row],[Auswärtstätigkeit]]=$B$9,VLOOKUP(Aufstellung[[#This Row],[Land]],VMA[],2,FALSE),"FEHLER")))</f>
        <v/>
      </c>
      <c r="F76" s="36"/>
      <c r="G76" s="36"/>
      <c r="H76" s="34"/>
      <c r="I76" s="2" t="str">
        <f>IF(Aufstellung[[#This Row],[Datum]]="","",IF(Aufstellung[[#This Row],[Frühstück]]="X",0.2,0)+IF(Aufstellung[[#This Row],[Mittagessen]]="X",0.4,0)+IF(Aufstellung[[#This Row],[Abendessen]]="X",0.4,0))</f>
        <v/>
      </c>
      <c r="J76" s="13" t="str">
        <f>IF(Aufstellung[[#This Row],[Datum]]="","",MIN(VLOOKUP(Aufstellung[[#This Row],[Land]],VMA[],2,FALSE)*Aufstellung[[#This Row],[Kürzung in %]],Aufstellung[[#This Row],[VMA
brutto]]))</f>
        <v/>
      </c>
      <c r="K76" s="13" t="str">
        <f>IF(Aufstellung[[#This Row],[Datum]]="","",Aufstellung[[#This Row],[VMA
brutto]]-Aufstellung[[#This Row],[VMA
Kürzung]])</f>
        <v/>
      </c>
      <c r="L76" s="33"/>
      <c r="M76" s="22" t="str">
        <f>IF(Aufstellung[[#This Row],[Datum]]="","",Aufstellung[[#This Row],[gefahrene km mit Privat-Kfz]]*0.3)</f>
        <v/>
      </c>
    </row>
    <row r="77" spans="1:13" ht="21.2" customHeight="1" x14ac:dyDescent="0.3">
      <c r="A77" s="37"/>
      <c r="B77" s="31"/>
      <c r="C77" s="34"/>
      <c r="D77" s="35"/>
      <c r="E77" s="13" t="str">
        <f>IF(Aufstellung[[#This Row],[Datum]]="","",IF(OR(Aufstellung[[#This Row],[Auswärtstätigkeit]]=$B$7,Aufstellung[[#This Row],[Auswärtstätigkeit]]=$B$8),VLOOKUP(Aufstellung[[#This Row],[Land]],VMA[],3,FALSE),IF(Aufstellung[[#This Row],[Auswärtstätigkeit]]=$B$9,VLOOKUP(Aufstellung[[#This Row],[Land]],VMA[],2,FALSE),"FEHLER")))</f>
        <v/>
      </c>
      <c r="F77" s="36"/>
      <c r="G77" s="36"/>
      <c r="H77" s="34"/>
      <c r="I77" s="2" t="str">
        <f>IF(Aufstellung[[#This Row],[Datum]]="","",IF(Aufstellung[[#This Row],[Frühstück]]="X",0.2,0)+IF(Aufstellung[[#This Row],[Mittagessen]]="X",0.4,0)+IF(Aufstellung[[#This Row],[Abendessen]]="X",0.4,0))</f>
        <v/>
      </c>
      <c r="J77" s="13" t="str">
        <f>IF(Aufstellung[[#This Row],[Datum]]="","",MIN(VLOOKUP(Aufstellung[[#This Row],[Land]],VMA[],2,FALSE)*Aufstellung[[#This Row],[Kürzung in %]],Aufstellung[[#This Row],[VMA
brutto]]))</f>
        <v/>
      </c>
      <c r="K77" s="13" t="str">
        <f>IF(Aufstellung[[#This Row],[Datum]]="","",Aufstellung[[#This Row],[VMA
brutto]]-Aufstellung[[#This Row],[VMA
Kürzung]])</f>
        <v/>
      </c>
      <c r="L77" s="33"/>
      <c r="M77" s="22" t="str">
        <f>IF(Aufstellung[[#This Row],[Datum]]="","",Aufstellung[[#This Row],[gefahrene km mit Privat-Kfz]]*0.3)</f>
        <v/>
      </c>
    </row>
    <row r="78" spans="1:13" ht="21.2" customHeight="1" x14ac:dyDescent="0.3">
      <c r="A78" s="37"/>
      <c r="B78" s="31"/>
      <c r="C78" s="34"/>
      <c r="D78" s="35"/>
      <c r="E78" s="13" t="str">
        <f>IF(Aufstellung[[#This Row],[Datum]]="","",IF(OR(Aufstellung[[#This Row],[Auswärtstätigkeit]]=$B$7,Aufstellung[[#This Row],[Auswärtstätigkeit]]=$B$8),VLOOKUP(Aufstellung[[#This Row],[Land]],VMA[],3,FALSE),IF(Aufstellung[[#This Row],[Auswärtstätigkeit]]=$B$9,VLOOKUP(Aufstellung[[#This Row],[Land]],VMA[],2,FALSE),"FEHLER")))</f>
        <v/>
      </c>
      <c r="F78" s="36"/>
      <c r="G78" s="36"/>
      <c r="H78" s="34"/>
      <c r="I78" s="2" t="str">
        <f>IF(Aufstellung[[#This Row],[Datum]]="","",IF(Aufstellung[[#This Row],[Frühstück]]="X",0.2,0)+IF(Aufstellung[[#This Row],[Mittagessen]]="X",0.4,0)+IF(Aufstellung[[#This Row],[Abendessen]]="X",0.4,0))</f>
        <v/>
      </c>
      <c r="J78" s="13" t="str">
        <f>IF(Aufstellung[[#This Row],[Datum]]="","",MIN(VLOOKUP(Aufstellung[[#This Row],[Land]],VMA[],2,FALSE)*Aufstellung[[#This Row],[Kürzung in %]],Aufstellung[[#This Row],[VMA
brutto]]))</f>
        <v/>
      </c>
      <c r="K78" s="13" t="str">
        <f>IF(Aufstellung[[#This Row],[Datum]]="","",Aufstellung[[#This Row],[VMA
brutto]]-Aufstellung[[#This Row],[VMA
Kürzung]])</f>
        <v/>
      </c>
      <c r="L78" s="33"/>
      <c r="M78" s="22" t="str">
        <f>IF(Aufstellung[[#This Row],[Datum]]="","",Aufstellung[[#This Row],[gefahrene km mit Privat-Kfz]]*0.3)</f>
        <v/>
      </c>
    </row>
    <row r="79" spans="1:13" ht="21.2" customHeight="1" x14ac:dyDescent="0.3">
      <c r="A79" s="37"/>
      <c r="B79" s="31"/>
      <c r="C79" s="34"/>
      <c r="D79" s="35"/>
      <c r="E79" s="13" t="str">
        <f>IF(Aufstellung[[#This Row],[Datum]]="","",IF(OR(Aufstellung[[#This Row],[Auswärtstätigkeit]]=$B$7,Aufstellung[[#This Row],[Auswärtstätigkeit]]=$B$8),VLOOKUP(Aufstellung[[#This Row],[Land]],VMA[],3,FALSE),IF(Aufstellung[[#This Row],[Auswärtstätigkeit]]=$B$9,VLOOKUP(Aufstellung[[#This Row],[Land]],VMA[],2,FALSE),"FEHLER")))</f>
        <v/>
      </c>
      <c r="F79" s="36"/>
      <c r="G79" s="36"/>
      <c r="H79" s="34"/>
      <c r="I79" s="2" t="str">
        <f>IF(Aufstellung[[#This Row],[Datum]]="","",IF(Aufstellung[[#This Row],[Frühstück]]="X",0.2,0)+IF(Aufstellung[[#This Row],[Mittagessen]]="X",0.4,0)+IF(Aufstellung[[#This Row],[Abendessen]]="X",0.4,0))</f>
        <v/>
      </c>
      <c r="J79" s="13" t="str">
        <f>IF(Aufstellung[[#This Row],[Datum]]="","",MIN(VLOOKUP(Aufstellung[[#This Row],[Land]],VMA[],2,FALSE)*Aufstellung[[#This Row],[Kürzung in %]],Aufstellung[[#This Row],[VMA
brutto]]))</f>
        <v/>
      </c>
      <c r="K79" s="13" t="str">
        <f>IF(Aufstellung[[#This Row],[Datum]]="","",Aufstellung[[#This Row],[VMA
brutto]]-Aufstellung[[#This Row],[VMA
Kürzung]])</f>
        <v/>
      </c>
      <c r="L79" s="33"/>
      <c r="M79" s="22" t="str">
        <f>IF(Aufstellung[[#This Row],[Datum]]="","",Aufstellung[[#This Row],[gefahrene km mit Privat-Kfz]]*0.3)</f>
        <v/>
      </c>
    </row>
    <row r="80" spans="1:13" ht="21.2" customHeight="1" x14ac:dyDescent="0.3">
      <c r="A80" s="37"/>
      <c r="B80" s="31"/>
      <c r="C80" s="34"/>
      <c r="D80" s="35"/>
      <c r="E80" s="13" t="str">
        <f>IF(Aufstellung[[#This Row],[Datum]]="","",IF(OR(Aufstellung[[#This Row],[Auswärtstätigkeit]]=$B$7,Aufstellung[[#This Row],[Auswärtstätigkeit]]=$B$8),VLOOKUP(Aufstellung[[#This Row],[Land]],VMA[],3,FALSE),IF(Aufstellung[[#This Row],[Auswärtstätigkeit]]=$B$9,VLOOKUP(Aufstellung[[#This Row],[Land]],VMA[],2,FALSE),"FEHLER")))</f>
        <v/>
      </c>
      <c r="F80" s="36"/>
      <c r="G80" s="36"/>
      <c r="H80" s="34"/>
      <c r="I80" s="2" t="str">
        <f>IF(Aufstellung[[#This Row],[Datum]]="","",IF(Aufstellung[[#This Row],[Frühstück]]="X",0.2,0)+IF(Aufstellung[[#This Row],[Mittagessen]]="X",0.4,0)+IF(Aufstellung[[#This Row],[Abendessen]]="X",0.4,0))</f>
        <v/>
      </c>
      <c r="J80" s="13" t="str">
        <f>IF(Aufstellung[[#This Row],[Datum]]="","",MIN(VLOOKUP(Aufstellung[[#This Row],[Land]],VMA[],2,FALSE)*Aufstellung[[#This Row],[Kürzung in %]],Aufstellung[[#This Row],[VMA
brutto]]))</f>
        <v/>
      </c>
      <c r="K80" s="13" t="str">
        <f>IF(Aufstellung[[#This Row],[Datum]]="","",Aufstellung[[#This Row],[VMA
brutto]]-Aufstellung[[#This Row],[VMA
Kürzung]])</f>
        <v/>
      </c>
      <c r="L80" s="33"/>
      <c r="M80" s="22" t="str">
        <f>IF(Aufstellung[[#This Row],[Datum]]="","",Aufstellung[[#This Row],[gefahrene km mit Privat-Kfz]]*0.3)</f>
        <v/>
      </c>
    </row>
    <row r="81" spans="1:13" ht="21.2" customHeight="1" x14ac:dyDescent="0.3">
      <c r="A81" s="37"/>
      <c r="B81" s="31"/>
      <c r="C81" s="34"/>
      <c r="D81" s="35"/>
      <c r="E81" s="13" t="str">
        <f>IF(Aufstellung[[#This Row],[Datum]]="","",IF(OR(Aufstellung[[#This Row],[Auswärtstätigkeit]]=$B$7,Aufstellung[[#This Row],[Auswärtstätigkeit]]=$B$8),VLOOKUP(Aufstellung[[#This Row],[Land]],VMA[],3,FALSE),IF(Aufstellung[[#This Row],[Auswärtstätigkeit]]=$B$9,VLOOKUP(Aufstellung[[#This Row],[Land]],VMA[],2,FALSE),"FEHLER")))</f>
        <v/>
      </c>
      <c r="F81" s="36"/>
      <c r="G81" s="36"/>
      <c r="H81" s="34"/>
      <c r="I81" s="2" t="str">
        <f>IF(Aufstellung[[#This Row],[Datum]]="","",IF(Aufstellung[[#This Row],[Frühstück]]="X",0.2,0)+IF(Aufstellung[[#This Row],[Mittagessen]]="X",0.4,0)+IF(Aufstellung[[#This Row],[Abendessen]]="X",0.4,0))</f>
        <v/>
      </c>
      <c r="J81" s="13" t="str">
        <f>IF(Aufstellung[[#This Row],[Datum]]="","",MIN(VLOOKUP(Aufstellung[[#This Row],[Land]],VMA[],2,FALSE)*Aufstellung[[#This Row],[Kürzung in %]],Aufstellung[[#This Row],[VMA
brutto]]))</f>
        <v/>
      </c>
      <c r="K81" s="13" t="str">
        <f>IF(Aufstellung[[#This Row],[Datum]]="","",Aufstellung[[#This Row],[VMA
brutto]]-Aufstellung[[#This Row],[VMA
Kürzung]])</f>
        <v/>
      </c>
      <c r="L81" s="33"/>
      <c r="M81" s="22" t="str">
        <f>IF(Aufstellung[[#This Row],[Datum]]="","",Aufstellung[[#This Row],[gefahrene km mit Privat-Kfz]]*0.3)</f>
        <v/>
      </c>
    </row>
    <row r="82" spans="1:13" ht="21.2" customHeight="1" x14ac:dyDescent="0.3">
      <c r="A82" s="37"/>
      <c r="B82" s="31"/>
      <c r="C82" s="34"/>
      <c r="D82" s="35"/>
      <c r="E82" s="13" t="str">
        <f>IF(Aufstellung[[#This Row],[Datum]]="","",IF(OR(Aufstellung[[#This Row],[Auswärtstätigkeit]]=$B$7,Aufstellung[[#This Row],[Auswärtstätigkeit]]=$B$8),VLOOKUP(Aufstellung[[#This Row],[Land]],VMA[],3,FALSE),IF(Aufstellung[[#This Row],[Auswärtstätigkeit]]=$B$9,VLOOKUP(Aufstellung[[#This Row],[Land]],VMA[],2,FALSE),"FEHLER")))</f>
        <v/>
      </c>
      <c r="F82" s="36"/>
      <c r="G82" s="36"/>
      <c r="H82" s="34"/>
      <c r="I82" s="2" t="str">
        <f>IF(Aufstellung[[#This Row],[Datum]]="","",IF(Aufstellung[[#This Row],[Frühstück]]="X",0.2,0)+IF(Aufstellung[[#This Row],[Mittagessen]]="X",0.4,0)+IF(Aufstellung[[#This Row],[Abendessen]]="X",0.4,0))</f>
        <v/>
      </c>
      <c r="J82" s="13" t="str">
        <f>IF(Aufstellung[[#This Row],[Datum]]="","",MIN(VLOOKUP(Aufstellung[[#This Row],[Land]],VMA[],2,FALSE)*Aufstellung[[#This Row],[Kürzung in %]],Aufstellung[[#This Row],[VMA
brutto]]))</f>
        <v/>
      </c>
      <c r="K82" s="13" t="str">
        <f>IF(Aufstellung[[#This Row],[Datum]]="","",Aufstellung[[#This Row],[VMA
brutto]]-Aufstellung[[#This Row],[VMA
Kürzung]])</f>
        <v/>
      </c>
      <c r="L82" s="33"/>
      <c r="M82" s="22" t="str">
        <f>IF(Aufstellung[[#This Row],[Datum]]="","",Aufstellung[[#This Row],[gefahrene km mit Privat-Kfz]]*0.3)</f>
        <v/>
      </c>
    </row>
    <row r="83" spans="1:13" ht="21.2" customHeight="1" x14ac:dyDescent="0.3">
      <c r="A83" s="37"/>
      <c r="B83" s="31"/>
      <c r="C83" s="34"/>
      <c r="D83" s="35"/>
      <c r="E83" s="13" t="str">
        <f>IF(Aufstellung[[#This Row],[Datum]]="","",IF(OR(Aufstellung[[#This Row],[Auswärtstätigkeit]]=$B$7,Aufstellung[[#This Row],[Auswärtstätigkeit]]=$B$8),VLOOKUP(Aufstellung[[#This Row],[Land]],VMA[],3,FALSE),IF(Aufstellung[[#This Row],[Auswärtstätigkeit]]=$B$9,VLOOKUP(Aufstellung[[#This Row],[Land]],VMA[],2,FALSE),"FEHLER")))</f>
        <v/>
      </c>
      <c r="F83" s="36"/>
      <c r="G83" s="36"/>
      <c r="H83" s="34"/>
      <c r="I83" s="2" t="str">
        <f>IF(Aufstellung[[#This Row],[Datum]]="","",IF(Aufstellung[[#This Row],[Frühstück]]="X",0.2,0)+IF(Aufstellung[[#This Row],[Mittagessen]]="X",0.4,0)+IF(Aufstellung[[#This Row],[Abendessen]]="X",0.4,0))</f>
        <v/>
      </c>
      <c r="J83" s="13" t="str">
        <f>IF(Aufstellung[[#This Row],[Datum]]="","",MIN(VLOOKUP(Aufstellung[[#This Row],[Land]],VMA[],2,FALSE)*Aufstellung[[#This Row],[Kürzung in %]],Aufstellung[[#This Row],[VMA
brutto]]))</f>
        <v/>
      </c>
      <c r="K83" s="13" t="str">
        <f>IF(Aufstellung[[#This Row],[Datum]]="","",Aufstellung[[#This Row],[VMA
brutto]]-Aufstellung[[#This Row],[VMA
Kürzung]])</f>
        <v/>
      </c>
      <c r="L83" s="33"/>
      <c r="M83" s="22" t="str">
        <f>IF(Aufstellung[[#This Row],[Datum]]="","",Aufstellung[[#This Row],[gefahrene km mit Privat-Kfz]]*0.3)</f>
        <v/>
      </c>
    </row>
    <row r="84" spans="1:13" ht="21.2" customHeight="1" x14ac:dyDescent="0.3">
      <c r="A84" s="37"/>
      <c r="B84" s="31"/>
      <c r="C84" s="34"/>
      <c r="D84" s="35"/>
      <c r="E84" s="13" t="str">
        <f>IF(Aufstellung[[#This Row],[Datum]]="","",IF(OR(Aufstellung[[#This Row],[Auswärtstätigkeit]]=$B$7,Aufstellung[[#This Row],[Auswärtstätigkeit]]=$B$8),VLOOKUP(Aufstellung[[#This Row],[Land]],VMA[],3,FALSE),IF(Aufstellung[[#This Row],[Auswärtstätigkeit]]=$B$9,VLOOKUP(Aufstellung[[#This Row],[Land]],VMA[],2,FALSE),"FEHLER")))</f>
        <v/>
      </c>
      <c r="F84" s="36"/>
      <c r="G84" s="36"/>
      <c r="H84" s="34"/>
      <c r="I84" s="2" t="str">
        <f>IF(Aufstellung[[#This Row],[Datum]]="","",IF(Aufstellung[[#This Row],[Frühstück]]="X",0.2,0)+IF(Aufstellung[[#This Row],[Mittagessen]]="X",0.4,0)+IF(Aufstellung[[#This Row],[Abendessen]]="X",0.4,0))</f>
        <v/>
      </c>
      <c r="J84" s="13" t="str">
        <f>IF(Aufstellung[[#This Row],[Datum]]="","",MIN(VLOOKUP(Aufstellung[[#This Row],[Land]],VMA[],2,FALSE)*Aufstellung[[#This Row],[Kürzung in %]],Aufstellung[[#This Row],[VMA
brutto]]))</f>
        <v/>
      </c>
      <c r="K84" s="13" t="str">
        <f>IF(Aufstellung[[#This Row],[Datum]]="","",Aufstellung[[#This Row],[VMA
brutto]]-Aufstellung[[#This Row],[VMA
Kürzung]])</f>
        <v/>
      </c>
      <c r="L84" s="33"/>
      <c r="M84" s="22" t="str">
        <f>IF(Aufstellung[[#This Row],[Datum]]="","",Aufstellung[[#This Row],[gefahrene km mit Privat-Kfz]]*0.3)</f>
        <v/>
      </c>
    </row>
    <row r="85" spans="1:13" ht="21.2" customHeight="1" x14ac:dyDescent="0.3">
      <c r="A85" s="37"/>
      <c r="B85" s="31"/>
      <c r="C85" s="34"/>
      <c r="D85" s="35"/>
      <c r="E85" s="13" t="str">
        <f>IF(Aufstellung[[#This Row],[Datum]]="","",IF(OR(Aufstellung[[#This Row],[Auswärtstätigkeit]]=$B$7,Aufstellung[[#This Row],[Auswärtstätigkeit]]=$B$8),VLOOKUP(Aufstellung[[#This Row],[Land]],VMA[],3,FALSE),IF(Aufstellung[[#This Row],[Auswärtstätigkeit]]=$B$9,VLOOKUP(Aufstellung[[#This Row],[Land]],VMA[],2,FALSE),"FEHLER")))</f>
        <v/>
      </c>
      <c r="F85" s="36"/>
      <c r="G85" s="36"/>
      <c r="H85" s="34"/>
      <c r="I85" s="2" t="str">
        <f>IF(Aufstellung[[#This Row],[Datum]]="","",IF(Aufstellung[[#This Row],[Frühstück]]="X",0.2,0)+IF(Aufstellung[[#This Row],[Mittagessen]]="X",0.4,0)+IF(Aufstellung[[#This Row],[Abendessen]]="X",0.4,0))</f>
        <v/>
      </c>
      <c r="J85" s="13" t="str">
        <f>IF(Aufstellung[[#This Row],[Datum]]="","",MIN(VLOOKUP(Aufstellung[[#This Row],[Land]],VMA[],2,FALSE)*Aufstellung[[#This Row],[Kürzung in %]],Aufstellung[[#This Row],[VMA
brutto]]))</f>
        <v/>
      </c>
      <c r="K85" s="13" t="str">
        <f>IF(Aufstellung[[#This Row],[Datum]]="","",Aufstellung[[#This Row],[VMA
brutto]]-Aufstellung[[#This Row],[VMA
Kürzung]])</f>
        <v/>
      </c>
      <c r="L85" s="33"/>
      <c r="M85" s="22" t="str">
        <f>IF(Aufstellung[[#This Row],[Datum]]="","",Aufstellung[[#This Row],[gefahrene km mit Privat-Kfz]]*0.3)</f>
        <v/>
      </c>
    </row>
    <row r="86" spans="1:13" ht="21.2" customHeight="1" x14ac:dyDescent="0.3">
      <c r="A86" s="37"/>
      <c r="B86" s="31"/>
      <c r="C86" s="34"/>
      <c r="D86" s="35"/>
      <c r="E86" s="13" t="str">
        <f>IF(Aufstellung[[#This Row],[Datum]]="","",IF(OR(Aufstellung[[#This Row],[Auswärtstätigkeit]]=$B$7,Aufstellung[[#This Row],[Auswärtstätigkeit]]=$B$8),VLOOKUP(Aufstellung[[#This Row],[Land]],VMA[],3,FALSE),IF(Aufstellung[[#This Row],[Auswärtstätigkeit]]=$B$9,VLOOKUP(Aufstellung[[#This Row],[Land]],VMA[],2,FALSE),"FEHLER")))</f>
        <v/>
      </c>
      <c r="F86" s="36"/>
      <c r="G86" s="36"/>
      <c r="H86" s="34"/>
      <c r="I86" s="2" t="str">
        <f>IF(Aufstellung[[#This Row],[Datum]]="","",IF(Aufstellung[[#This Row],[Frühstück]]="X",0.2,0)+IF(Aufstellung[[#This Row],[Mittagessen]]="X",0.4,0)+IF(Aufstellung[[#This Row],[Abendessen]]="X",0.4,0))</f>
        <v/>
      </c>
      <c r="J86" s="13" t="str">
        <f>IF(Aufstellung[[#This Row],[Datum]]="","",MIN(VLOOKUP(Aufstellung[[#This Row],[Land]],VMA[],2,FALSE)*Aufstellung[[#This Row],[Kürzung in %]],Aufstellung[[#This Row],[VMA
brutto]]))</f>
        <v/>
      </c>
      <c r="K86" s="13" t="str">
        <f>IF(Aufstellung[[#This Row],[Datum]]="","",Aufstellung[[#This Row],[VMA
brutto]]-Aufstellung[[#This Row],[VMA
Kürzung]])</f>
        <v/>
      </c>
      <c r="L86" s="33"/>
      <c r="M86" s="22" t="str">
        <f>IF(Aufstellung[[#This Row],[Datum]]="","",Aufstellung[[#This Row],[gefahrene km mit Privat-Kfz]]*0.3)</f>
        <v/>
      </c>
    </row>
    <row r="87" spans="1:13" ht="21.2" customHeight="1" x14ac:dyDescent="0.3">
      <c r="A87" s="37"/>
      <c r="B87" s="31"/>
      <c r="C87" s="34"/>
      <c r="D87" s="35"/>
      <c r="E87" s="13" t="str">
        <f>IF(Aufstellung[[#This Row],[Datum]]="","",IF(OR(Aufstellung[[#This Row],[Auswärtstätigkeit]]=$B$7,Aufstellung[[#This Row],[Auswärtstätigkeit]]=$B$8),VLOOKUP(Aufstellung[[#This Row],[Land]],VMA[],3,FALSE),IF(Aufstellung[[#This Row],[Auswärtstätigkeit]]=$B$9,VLOOKUP(Aufstellung[[#This Row],[Land]],VMA[],2,FALSE),"FEHLER")))</f>
        <v/>
      </c>
      <c r="F87" s="36"/>
      <c r="G87" s="36"/>
      <c r="H87" s="34"/>
      <c r="I87" s="2" t="str">
        <f>IF(Aufstellung[[#This Row],[Datum]]="","",IF(Aufstellung[[#This Row],[Frühstück]]="X",0.2,0)+IF(Aufstellung[[#This Row],[Mittagessen]]="X",0.4,0)+IF(Aufstellung[[#This Row],[Abendessen]]="X",0.4,0))</f>
        <v/>
      </c>
      <c r="J87" s="13" t="str">
        <f>IF(Aufstellung[[#This Row],[Datum]]="","",MIN(VLOOKUP(Aufstellung[[#This Row],[Land]],VMA[],2,FALSE)*Aufstellung[[#This Row],[Kürzung in %]],Aufstellung[[#This Row],[VMA
brutto]]))</f>
        <v/>
      </c>
      <c r="K87" s="13" t="str">
        <f>IF(Aufstellung[[#This Row],[Datum]]="","",Aufstellung[[#This Row],[VMA
brutto]]-Aufstellung[[#This Row],[VMA
Kürzung]])</f>
        <v/>
      </c>
      <c r="L87" s="33"/>
      <c r="M87" s="22" t="str">
        <f>IF(Aufstellung[[#This Row],[Datum]]="","",Aufstellung[[#This Row],[gefahrene km mit Privat-Kfz]]*0.3)</f>
        <v/>
      </c>
    </row>
    <row r="88" spans="1:13" ht="21.2" customHeight="1" x14ac:dyDescent="0.3">
      <c r="A88" s="37"/>
      <c r="B88" s="31"/>
      <c r="C88" s="34"/>
      <c r="D88" s="35"/>
      <c r="E88" s="13" t="str">
        <f>IF(Aufstellung[[#This Row],[Datum]]="","",IF(OR(Aufstellung[[#This Row],[Auswärtstätigkeit]]=$B$7,Aufstellung[[#This Row],[Auswärtstätigkeit]]=$B$8),VLOOKUP(Aufstellung[[#This Row],[Land]],VMA[],3,FALSE),IF(Aufstellung[[#This Row],[Auswärtstätigkeit]]=$B$9,VLOOKUP(Aufstellung[[#This Row],[Land]],VMA[],2,FALSE),"FEHLER")))</f>
        <v/>
      </c>
      <c r="F88" s="36"/>
      <c r="G88" s="36"/>
      <c r="H88" s="34"/>
      <c r="I88" s="2" t="str">
        <f>IF(Aufstellung[[#This Row],[Datum]]="","",IF(Aufstellung[[#This Row],[Frühstück]]="X",0.2,0)+IF(Aufstellung[[#This Row],[Mittagessen]]="X",0.4,0)+IF(Aufstellung[[#This Row],[Abendessen]]="X",0.4,0))</f>
        <v/>
      </c>
      <c r="J88" s="13" t="str">
        <f>IF(Aufstellung[[#This Row],[Datum]]="","",MIN(VLOOKUP(Aufstellung[[#This Row],[Land]],VMA[],2,FALSE)*Aufstellung[[#This Row],[Kürzung in %]],Aufstellung[[#This Row],[VMA
brutto]]))</f>
        <v/>
      </c>
      <c r="K88" s="13" t="str">
        <f>IF(Aufstellung[[#This Row],[Datum]]="","",Aufstellung[[#This Row],[VMA
brutto]]-Aufstellung[[#This Row],[VMA
Kürzung]])</f>
        <v/>
      </c>
      <c r="L88" s="33"/>
      <c r="M88" s="22" t="str">
        <f>IF(Aufstellung[[#This Row],[Datum]]="","",Aufstellung[[#This Row],[gefahrene km mit Privat-Kfz]]*0.3)</f>
        <v/>
      </c>
    </row>
    <row r="89" spans="1:13" ht="21.2" customHeight="1" x14ac:dyDescent="0.3">
      <c r="A89" s="37"/>
      <c r="B89" s="31"/>
      <c r="C89" s="34"/>
      <c r="D89" s="35"/>
      <c r="E89" s="13" t="str">
        <f>IF(Aufstellung[[#This Row],[Datum]]="","",IF(OR(Aufstellung[[#This Row],[Auswärtstätigkeit]]=$B$7,Aufstellung[[#This Row],[Auswärtstätigkeit]]=$B$8),VLOOKUP(Aufstellung[[#This Row],[Land]],VMA[],3,FALSE),IF(Aufstellung[[#This Row],[Auswärtstätigkeit]]=$B$9,VLOOKUP(Aufstellung[[#This Row],[Land]],VMA[],2,FALSE),"FEHLER")))</f>
        <v/>
      </c>
      <c r="F89" s="36"/>
      <c r="G89" s="36"/>
      <c r="H89" s="34"/>
      <c r="I89" s="2" t="str">
        <f>IF(Aufstellung[[#This Row],[Datum]]="","",IF(Aufstellung[[#This Row],[Frühstück]]="X",0.2,0)+IF(Aufstellung[[#This Row],[Mittagessen]]="X",0.4,0)+IF(Aufstellung[[#This Row],[Abendessen]]="X",0.4,0))</f>
        <v/>
      </c>
      <c r="J89" s="13" t="str">
        <f>IF(Aufstellung[[#This Row],[Datum]]="","",MIN(VLOOKUP(Aufstellung[[#This Row],[Land]],VMA[],2,FALSE)*Aufstellung[[#This Row],[Kürzung in %]],Aufstellung[[#This Row],[VMA
brutto]]))</f>
        <v/>
      </c>
      <c r="K89" s="13" t="str">
        <f>IF(Aufstellung[[#This Row],[Datum]]="","",Aufstellung[[#This Row],[VMA
brutto]]-Aufstellung[[#This Row],[VMA
Kürzung]])</f>
        <v/>
      </c>
      <c r="L89" s="33"/>
      <c r="M89" s="22" t="str">
        <f>IF(Aufstellung[[#This Row],[Datum]]="","",Aufstellung[[#This Row],[gefahrene km mit Privat-Kfz]]*0.3)</f>
        <v/>
      </c>
    </row>
    <row r="90" spans="1:13" ht="21.2" customHeight="1" x14ac:dyDescent="0.3">
      <c r="A90" s="37"/>
      <c r="B90" s="31"/>
      <c r="C90" s="34"/>
      <c r="D90" s="35"/>
      <c r="E90" s="13" t="str">
        <f>IF(Aufstellung[[#This Row],[Datum]]="","",IF(OR(Aufstellung[[#This Row],[Auswärtstätigkeit]]=$B$7,Aufstellung[[#This Row],[Auswärtstätigkeit]]=$B$8),VLOOKUP(Aufstellung[[#This Row],[Land]],VMA[],3,FALSE),IF(Aufstellung[[#This Row],[Auswärtstätigkeit]]=$B$9,VLOOKUP(Aufstellung[[#This Row],[Land]],VMA[],2,FALSE),"FEHLER")))</f>
        <v/>
      </c>
      <c r="F90" s="36"/>
      <c r="G90" s="36"/>
      <c r="H90" s="34"/>
      <c r="I90" s="2" t="str">
        <f>IF(Aufstellung[[#This Row],[Datum]]="","",IF(Aufstellung[[#This Row],[Frühstück]]="X",0.2,0)+IF(Aufstellung[[#This Row],[Mittagessen]]="X",0.4,0)+IF(Aufstellung[[#This Row],[Abendessen]]="X",0.4,0))</f>
        <v/>
      </c>
      <c r="J90" s="13" t="str">
        <f>IF(Aufstellung[[#This Row],[Datum]]="","",MIN(VLOOKUP(Aufstellung[[#This Row],[Land]],VMA[],2,FALSE)*Aufstellung[[#This Row],[Kürzung in %]],Aufstellung[[#This Row],[VMA
brutto]]))</f>
        <v/>
      </c>
      <c r="K90" s="13" t="str">
        <f>IF(Aufstellung[[#This Row],[Datum]]="","",Aufstellung[[#This Row],[VMA
brutto]]-Aufstellung[[#This Row],[VMA
Kürzung]])</f>
        <v/>
      </c>
      <c r="L90" s="33"/>
      <c r="M90" s="22" t="str">
        <f>IF(Aufstellung[[#This Row],[Datum]]="","",Aufstellung[[#This Row],[gefahrene km mit Privat-Kfz]]*0.3)</f>
        <v/>
      </c>
    </row>
    <row r="91" spans="1:13" ht="21.2" customHeight="1" x14ac:dyDescent="0.3">
      <c r="A91" s="37"/>
      <c r="B91" s="31"/>
      <c r="C91" s="34"/>
      <c r="D91" s="35"/>
      <c r="E91" s="13" t="str">
        <f>IF(Aufstellung[[#This Row],[Datum]]="","",IF(OR(Aufstellung[[#This Row],[Auswärtstätigkeit]]=$B$7,Aufstellung[[#This Row],[Auswärtstätigkeit]]=$B$8),VLOOKUP(Aufstellung[[#This Row],[Land]],VMA[],3,FALSE),IF(Aufstellung[[#This Row],[Auswärtstätigkeit]]=$B$9,VLOOKUP(Aufstellung[[#This Row],[Land]],VMA[],2,FALSE),"FEHLER")))</f>
        <v/>
      </c>
      <c r="F91" s="36"/>
      <c r="G91" s="36"/>
      <c r="H91" s="34"/>
      <c r="I91" s="2" t="str">
        <f>IF(Aufstellung[[#This Row],[Datum]]="","",IF(Aufstellung[[#This Row],[Frühstück]]="X",0.2,0)+IF(Aufstellung[[#This Row],[Mittagessen]]="X",0.4,0)+IF(Aufstellung[[#This Row],[Abendessen]]="X",0.4,0))</f>
        <v/>
      </c>
      <c r="J91" s="13" t="str">
        <f>IF(Aufstellung[[#This Row],[Datum]]="","",MIN(VLOOKUP(Aufstellung[[#This Row],[Land]],VMA[],2,FALSE)*Aufstellung[[#This Row],[Kürzung in %]],Aufstellung[[#This Row],[VMA
brutto]]))</f>
        <v/>
      </c>
      <c r="K91" s="13" t="str">
        <f>IF(Aufstellung[[#This Row],[Datum]]="","",Aufstellung[[#This Row],[VMA
brutto]]-Aufstellung[[#This Row],[VMA
Kürzung]])</f>
        <v/>
      </c>
      <c r="L91" s="33"/>
      <c r="M91" s="22" t="str">
        <f>IF(Aufstellung[[#This Row],[Datum]]="","",Aufstellung[[#This Row],[gefahrene km mit Privat-Kfz]]*0.3)</f>
        <v/>
      </c>
    </row>
    <row r="92" spans="1:13" ht="21.2" customHeight="1" x14ac:dyDescent="0.3">
      <c r="A92" s="37"/>
      <c r="B92" s="31"/>
      <c r="C92" s="34"/>
      <c r="D92" s="35"/>
      <c r="E92" s="13" t="str">
        <f>IF(Aufstellung[[#This Row],[Datum]]="","",IF(OR(Aufstellung[[#This Row],[Auswärtstätigkeit]]=$B$7,Aufstellung[[#This Row],[Auswärtstätigkeit]]=$B$8),VLOOKUP(Aufstellung[[#This Row],[Land]],VMA[],3,FALSE),IF(Aufstellung[[#This Row],[Auswärtstätigkeit]]=$B$9,VLOOKUP(Aufstellung[[#This Row],[Land]],VMA[],2,FALSE),"FEHLER")))</f>
        <v/>
      </c>
      <c r="F92" s="36"/>
      <c r="G92" s="36"/>
      <c r="H92" s="34"/>
      <c r="I92" s="2" t="str">
        <f>IF(Aufstellung[[#This Row],[Datum]]="","",IF(Aufstellung[[#This Row],[Frühstück]]="X",0.2,0)+IF(Aufstellung[[#This Row],[Mittagessen]]="X",0.4,0)+IF(Aufstellung[[#This Row],[Abendessen]]="X",0.4,0))</f>
        <v/>
      </c>
      <c r="J92" s="13" t="str">
        <f>IF(Aufstellung[[#This Row],[Datum]]="","",MIN(VLOOKUP(Aufstellung[[#This Row],[Land]],VMA[],2,FALSE)*Aufstellung[[#This Row],[Kürzung in %]],Aufstellung[[#This Row],[VMA
brutto]]))</f>
        <v/>
      </c>
      <c r="K92" s="13" t="str">
        <f>IF(Aufstellung[[#This Row],[Datum]]="","",Aufstellung[[#This Row],[VMA
brutto]]-Aufstellung[[#This Row],[VMA
Kürzung]])</f>
        <v/>
      </c>
      <c r="L92" s="33"/>
      <c r="M92" s="22" t="str">
        <f>IF(Aufstellung[[#This Row],[Datum]]="","",Aufstellung[[#This Row],[gefahrene km mit Privat-Kfz]]*0.3)</f>
        <v/>
      </c>
    </row>
    <row r="93" spans="1:13" ht="21.2" customHeight="1" x14ac:dyDescent="0.3">
      <c r="A93" s="37"/>
      <c r="B93" s="31"/>
      <c r="C93" s="34"/>
      <c r="D93" s="35"/>
      <c r="E93" s="13" t="str">
        <f>IF(Aufstellung[[#This Row],[Datum]]="","",IF(OR(Aufstellung[[#This Row],[Auswärtstätigkeit]]=$B$7,Aufstellung[[#This Row],[Auswärtstätigkeit]]=$B$8),VLOOKUP(Aufstellung[[#This Row],[Land]],VMA[],3,FALSE),IF(Aufstellung[[#This Row],[Auswärtstätigkeit]]=$B$9,VLOOKUP(Aufstellung[[#This Row],[Land]],VMA[],2,FALSE),"FEHLER")))</f>
        <v/>
      </c>
      <c r="F93" s="36"/>
      <c r="G93" s="36"/>
      <c r="H93" s="34"/>
      <c r="I93" s="2" t="str">
        <f>IF(Aufstellung[[#This Row],[Datum]]="","",IF(Aufstellung[[#This Row],[Frühstück]]="X",0.2,0)+IF(Aufstellung[[#This Row],[Mittagessen]]="X",0.4,0)+IF(Aufstellung[[#This Row],[Abendessen]]="X",0.4,0))</f>
        <v/>
      </c>
      <c r="J93" s="13" t="str">
        <f>IF(Aufstellung[[#This Row],[Datum]]="","",MIN(VLOOKUP(Aufstellung[[#This Row],[Land]],VMA[],2,FALSE)*Aufstellung[[#This Row],[Kürzung in %]],Aufstellung[[#This Row],[VMA
brutto]]))</f>
        <v/>
      </c>
      <c r="K93" s="13" t="str">
        <f>IF(Aufstellung[[#This Row],[Datum]]="","",Aufstellung[[#This Row],[VMA
brutto]]-Aufstellung[[#This Row],[VMA
Kürzung]])</f>
        <v/>
      </c>
      <c r="L93" s="33"/>
      <c r="M93" s="22" t="str">
        <f>IF(Aufstellung[[#This Row],[Datum]]="","",Aufstellung[[#This Row],[gefahrene km mit Privat-Kfz]]*0.3)</f>
        <v/>
      </c>
    </row>
    <row r="94" spans="1:13" ht="21.2" customHeight="1" x14ac:dyDescent="0.3">
      <c r="A94" s="37"/>
      <c r="B94" s="31"/>
      <c r="C94" s="34"/>
      <c r="D94" s="35"/>
      <c r="E94" s="13" t="str">
        <f>IF(Aufstellung[[#This Row],[Datum]]="","",IF(OR(Aufstellung[[#This Row],[Auswärtstätigkeit]]=$B$7,Aufstellung[[#This Row],[Auswärtstätigkeit]]=$B$8),VLOOKUP(Aufstellung[[#This Row],[Land]],VMA[],3,FALSE),IF(Aufstellung[[#This Row],[Auswärtstätigkeit]]=$B$9,VLOOKUP(Aufstellung[[#This Row],[Land]],VMA[],2,FALSE),"FEHLER")))</f>
        <v/>
      </c>
      <c r="F94" s="36"/>
      <c r="G94" s="36"/>
      <c r="H94" s="34"/>
      <c r="I94" s="2" t="str">
        <f>IF(Aufstellung[[#This Row],[Datum]]="","",IF(Aufstellung[[#This Row],[Frühstück]]="X",0.2,0)+IF(Aufstellung[[#This Row],[Mittagessen]]="X",0.4,0)+IF(Aufstellung[[#This Row],[Abendessen]]="X",0.4,0))</f>
        <v/>
      </c>
      <c r="J94" s="13" t="str">
        <f>IF(Aufstellung[[#This Row],[Datum]]="","",MIN(VLOOKUP(Aufstellung[[#This Row],[Land]],VMA[],2,FALSE)*Aufstellung[[#This Row],[Kürzung in %]],Aufstellung[[#This Row],[VMA
brutto]]))</f>
        <v/>
      </c>
      <c r="K94" s="13" t="str">
        <f>IF(Aufstellung[[#This Row],[Datum]]="","",Aufstellung[[#This Row],[VMA
brutto]]-Aufstellung[[#This Row],[VMA
Kürzung]])</f>
        <v/>
      </c>
      <c r="L94" s="33"/>
      <c r="M94" s="22" t="str">
        <f>IF(Aufstellung[[#This Row],[Datum]]="","",Aufstellung[[#This Row],[gefahrene km mit Privat-Kfz]]*0.3)</f>
        <v/>
      </c>
    </row>
    <row r="95" spans="1:13" ht="21.2" customHeight="1" x14ac:dyDescent="0.3">
      <c r="A95" s="37"/>
      <c r="B95" s="31"/>
      <c r="C95" s="34"/>
      <c r="D95" s="35"/>
      <c r="E95" s="13" t="str">
        <f>IF(Aufstellung[[#This Row],[Datum]]="","",IF(OR(Aufstellung[[#This Row],[Auswärtstätigkeit]]=$B$7,Aufstellung[[#This Row],[Auswärtstätigkeit]]=$B$8),VLOOKUP(Aufstellung[[#This Row],[Land]],VMA[],3,FALSE),IF(Aufstellung[[#This Row],[Auswärtstätigkeit]]=$B$9,VLOOKUP(Aufstellung[[#This Row],[Land]],VMA[],2,FALSE),"FEHLER")))</f>
        <v/>
      </c>
      <c r="F95" s="36"/>
      <c r="G95" s="36"/>
      <c r="H95" s="34"/>
      <c r="I95" s="2" t="str">
        <f>IF(Aufstellung[[#This Row],[Datum]]="","",IF(Aufstellung[[#This Row],[Frühstück]]="X",0.2,0)+IF(Aufstellung[[#This Row],[Mittagessen]]="X",0.4,0)+IF(Aufstellung[[#This Row],[Abendessen]]="X",0.4,0))</f>
        <v/>
      </c>
      <c r="J95" s="13" t="str">
        <f>IF(Aufstellung[[#This Row],[Datum]]="","",MIN(VLOOKUP(Aufstellung[[#This Row],[Land]],VMA[],2,FALSE)*Aufstellung[[#This Row],[Kürzung in %]],Aufstellung[[#This Row],[VMA
brutto]]))</f>
        <v/>
      </c>
      <c r="K95" s="13" t="str">
        <f>IF(Aufstellung[[#This Row],[Datum]]="","",Aufstellung[[#This Row],[VMA
brutto]]-Aufstellung[[#This Row],[VMA
Kürzung]])</f>
        <v/>
      </c>
      <c r="L95" s="33"/>
      <c r="M95" s="22" t="str">
        <f>IF(Aufstellung[[#This Row],[Datum]]="","",Aufstellung[[#This Row],[gefahrene km mit Privat-Kfz]]*0.3)</f>
        <v/>
      </c>
    </row>
    <row r="96" spans="1:13" ht="21.2" customHeight="1" x14ac:dyDescent="0.3">
      <c r="A96" s="37"/>
      <c r="B96" s="31"/>
      <c r="C96" s="34"/>
      <c r="D96" s="35"/>
      <c r="E96" s="13" t="str">
        <f>IF(Aufstellung[[#This Row],[Datum]]="","",IF(OR(Aufstellung[[#This Row],[Auswärtstätigkeit]]=$B$7,Aufstellung[[#This Row],[Auswärtstätigkeit]]=$B$8),VLOOKUP(Aufstellung[[#This Row],[Land]],VMA[],3,FALSE),IF(Aufstellung[[#This Row],[Auswärtstätigkeit]]=$B$9,VLOOKUP(Aufstellung[[#This Row],[Land]],VMA[],2,FALSE),"FEHLER")))</f>
        <v/>
      </c>
      <c r="F96" s="36"/>
      <c r="G96" s="36"/>
      <c r="H96" s="34"/>
      <c r="I96" s="2" t="str">
        <f>IF(Aufstellung[[#This Row],[Datum]]="","",IF(Aufstellung[[#This Row],[Frühstück]]="X",0.2,0)+IF(Aufstellung[[#This Row],[Mittagessen]]="X",0.4,0)+IF(Aufstellung[[#This Row],[Abendessen]]="X",0.4,0))</f>
        <v/>
      </c>
      <c r="J96" s="13" t="str">
        <f>IF(Aufstellung[[#This Row],[Datum]]="","",MIN(VLOOKUP(Aufstellung[[#This Row],[Land]],VMA[],2,FALSE)*Aufstellung[[#This Row],[Kürzung in %]],Aufstellung[[#This Row],[VMA
brutto]]))</f>
        <v/>
      </c>
      <c r="K96" s="13" t="str">
        <f>IF(Aufstellung[[#This Row],[Datum]]="","",Aufstellung[[#This Row],[VMA
brutto]]-Aufstellung[[#This Row],[VMA
Kürzung]])</f>
        <v/>
      </c>
      <c r="L96" s="33"/>
      <c r="M96" s="22" t="str">
        <f>IF(Aufstellung[[#This Row],[Datum]]="","",Aufstellung[[#This Row],[gefahrene km mit Privat-Kfz]]*0.3)</f>
        <v/>
      </c>
    </row>
    <row r="97" spans="1:13" ht="21.2" customHeight="1" x14ac:dyDescent="0.3">
      <c r="A97" s="37"/>
      <c r="B97" s="31"/>
      <c r="C97" s="34"/>
      <c r="D97" s="35"/>
      <c r="E97" s="13" t="str">
        <f>IF(Aufstellung[[#This Row],[Datum]]="","",IF(OR(Aufstellung[[#This Row],[Auswärtstätigkeit]]=$B$7,Aufstellung[[#This Row],[Auswärtstätigkeit]]=$B$8),VLOOKUP(Aufstellung[[#This Row],[Land]],VMA[],3,FALSE),IF(Aufstellung[[#This Row],[Auswärtstätigkeit]]=$B$9,VLOOKUP(Aufstellung[[#This Row],[Land]],VMA[],2,FALSE),"FEHLER")))</f>
        <v/>
      </c>
      <c r="F97" s="36"/>
      <c r="G97" s="36"/>
      <c r="H97" s="34"/>
      <c r="I97" s="2" t="str">
        <f>IF(Aufstellung[[#This Row],[Datum]]="","",IF(Aufstellung[[#This Row],[Frühstück]]="X",0.2,0)+IF(Aufstellung[[#This Row],[Mittagessen]]="X",0.4,0)+IF(Aufstellung[[#This Row],[Abendessen]]="X",0.4,0))</f>
        <v/>
      </c>
      <c r="J97" s="13" t="str">
        <f>IF(Aufstellung[[#This Row],[Datum]]="","",MIN(VLOOKUP(Aufstellung[[#This Row],[Land]],VMA[],2,FALSE)*Aufstellung[[#This Row],[Kürzung in %]],Aufstellung[[#This Row],[VMA
brutto]]))</f>
        <v/>
      </c>
      <c r="K97" s="13" t="str">
        <f>IF(Aufstellung[[#This Row],[Datum]]="","",Aufstellung[[#This Row],[VMA
brutto]]-Aufstellung[[#This Row],[VMA
Kürzung]])</f>
        <v/>
      </c>
      <c r="L97" s="33"/>
      <c r="M97" s="22" t="str">
        <f>IF(Aufstellung[[#This Row],[Datum]]="","",Aufstellung[[#This Row],[gefahrene km mit Privat-Kfz]]*0.3)</f>
        <v/>
      </c>
    </row>
    <row r="98" spans="1:13" ht="21.2" customHeight="1" x14ac:dyDescent="0.3">
      <c r="A98" s="37"/>
      <c r="B98" s="31"/>
      <c r="C98" s="34"/>
      <c r="D98" s="35"/>
      <c r="E98" s="13" t="str">
        <f>IF(Aufstellung[[#This Row],[Datum]]="","",IF(OR(Aufstellung[[#This Row],[Auswärtstätigkeit]]=$B$7,Aufstellung[[#This Row],[Auswärtstätigkeit]]=$B$8),VLOOKUP(Aufstellung[[#This Row],[Land]],VMA[],3,FALSE),IF(Aufstellung[[#This Row],[Auswärtstätigkeit]]=$B$9,VLOOKUP(Aufstellung[[#This Row],[Land]],VMA[],2,FALSE),"FEHLER")))</f>
        <v/>
      </c>
      <c r="F98" s="36"/>
      <c r="G98" s="36"/>
      <c r="H98" s="34"/>
      <c r="I98" s="2" t="str">
        <f>IF(Aufstellung[[#This Row],[Datum]]="","",IF(Aufstellung[[#This Row],[Frühstück]]="X",0.2,0)+IF(Aufstellung[[#This Row],[Mittagessen]]="X",0.4,0)+IF(Aufstellung[[#This Row],[Abendessen]]="X",0.4,0))</f>
        <v/>
      </c>
      <c r="J98" s="13" t="str">
        <f>IF(Aufstellung[[#This Row],[Datum]]="","",MIN(VLOOKUP(Aufstellung[[#This Row],[Land]],VMA[],2,FALSE)*Aufstellung[[#This Row],[Kürzung in %]],Aufstellung[[#This Row],[VMA
brutto]]))</f>
        <v/>
      </c>
      <c r="K98" s="13" t="str">
        <f>IF(Aufstellung[[#This Row],[Datum]]="","",Aufstellung[[#This Row],[VMA
brutto]]-Aufstellung[[#This Row],[VMA
Kürzung]])</f>
        <v/>
      </c>
      <c r="L98" s="33"/>
      <c r="M98" s="22" t="str">
        <f>IF(Aufstellung[[#This Row],[Datum]]="","",Aufstellung[[#This Row],[gefahrene km mit Privat-Kfz]]*0.3)</f>
        <v/>
      </c>
    </row>
    <row r="99" spans="1:13" ht="21.2" customHeight="1" x14ac:dyDescent="0.3">
      <c r="A99" s="37"/>
      <c r="B99" s="31"/>
      <c r="C99" s="34"/>
      <c r="D99" s="35"/>
      <c r="E99" s="13" t="str">
        <f>IF(Aufstellung[[#This Row],[Datum]]="","",IF(OR(Aufstellung[[#This Row],[Auswärtstätigkeit]]=$B$7,Aufstellung[[#This Row],[Auswärtstätigkeit]]=$B$8),VLOOKUP(Aufstellung[[#This Row],[Land]],VMA[],3,FALSE),IF(Aufstellung[[#This Row],[Auswärtstätigkeit]]=$B$9,VLOOKUP(Aufstellung[[#This Row],[Land]],VMA[],2,FALSE),"FEHLER")))</f>
        <v/>
      </c>
      <c r="F99" s="36"/>
      <c r="G99" s="36"/>
      <c r="H99" s="34"/>
      <c r="I99" s="2" t="str">
        <f>IF(Aufstellung[[#This Row],[Datum]]="","",IF(Aufstellung[[#This Row],[Frühstück]]="X",0.2,0)+IF(Aufstellung[[#This Row],[Mittagessen]]="X",0.4,0)+IF(Aufstellung[[#This Row],[Abendessen]]="X",0.4,0))</f>
        <v/>
      </c>
      <c r="J99" s="13" t="str">
        <f>IF(Aufstellung[[#This Row],[Datum]]="","",MIN(VLOOKUP(Aufstellung[[#This Row],[Land]],VMA[],2,FALSE)*Aufstellung[[#This Row],[Kürzung in %]],Aufstellung[[#This Row],[VMA
brutto]]))</f>
        <v/>
      </c>
      <c r="K99" s="13" t="str">
        <f>IF(Aufstellung[[#This Row],[Datum]]="","",Aufstellung[[#This Row],[VMA
brutto]]-Aufstellung[[#This Row],[VMA
Kürzung]])</f>
        <v/>
      </c>
      <c r="L99" s="33"/>
      <c r="M99" s="22" t="str">
        <f>IF(Aufstellung[[#This Row],[Datum]]="","",Aufstellung[[#This Row],[gefahrene km mit Privat-Kfz]]*0.3)</f>
        <v/>
      </c>
    </row>
    <row r="100" spans="1:13" ht="21.2" customHeight="1" x14ac:dyDescent="0.3">
      <c r="A100" s="37"/>
      <c r="B100" s="31"/>
      <c r="C100" s="34"/>
      <c r="D100" s="35"/>
      <c r="E100" s="13" t="str">
        <f>IF(Aufstellung[[#This Row],[Datum]]="","",IF(OR(Aufstellung[[#This Row],[Auswärtstätigkeit]]=$B$7,Aufstellung[[#This Row],[Auswärtstätigkeit]]=$B$8),VLOOKUP(Aufstellung[[#This Row],[Land]],VMA[],3,FALSE),IF(Aufstellung[[#This Row],[Auswärtstätigkeit]]=$B$9,VLOOKUP(Aufstellung[[#This Row],[Land]],VMA[],2,FALSE),"FEHLER")))</f>
        <v/>
      </c>
      <c r="F100" s="36"/>
      <c r="G100" s="36"/>
      <c r="H100" s="34"/>
      <c r="I100" s="2" t="str">
        <f>IF(Aufstellung[[#This Row],[Datum]]="","",IF(Aufstellung[[#This Row],[Frühstück]]="X",0.2,0)+IF(Aufstellung[[#This Row],[Mittagessen]]="X",0.4,0)+IF(Aufstellung[[#This Row],[Abendessen]]="X",0.4,0))</f>
        <v/>
      </c>
      <c r="J100" s="13" t="str">
        <f>IF(Aufstellung[[#This Row],[Datum]]="","",MIN(VLOOKUP(Aufstellung[[#This Row],[Land]],VMA[],2,FALSE)*Aufstellung[[#This Row],[Kürzung in %]],Aufstellung[[#This Row],[VMA
brutto]]))</f>
        <v/>
      </c>
      <c r="K100" s="13" t="str">
        <f>IF(Aufstellung[[#This Row],[Datum]]="","",Aufstellung[[#This Row],[VMA
brutto]]-Aufstellung[[#This Row],[VMA
Kürzung]])</f>
        <v/>
      </c>
      <c r="L100" s="33"/>
      <c r="M100" s="22" t="str">
        <f>IF(Aufstellung[[#This Row],[Datum]]="","",Aufstellung[[#This Row],[gefahrene km mit Privat-Kfz]]*0.3)</f>
        <v/>
      </c>
    </row>
    <row r="101" spans="1:13" ht="21.2" customHeight="1" x14ac:dyDescent="0.3">
      <c r="A101" s="37"/>
      <c r="B101" s="31"/>
      <c r="C101" s="34"/>
      <c r="D101" s="35"/>
      <c r="E101" s="13" t="str">
        <f>IF(Aufstellung[[#This Row],[Datum]]="","",IF(OR(Aufstellung[[#This Row],[Auswärtstätigkeit]]=$B$7,Aufstellung[[#This Row],[Auswärtstätigkeit]]=$B$8),VLOOKUP(Aufstellung[[#This Row],[Land]],VMA[],3,FALSE),IF(Aufstellung[[#This Row],[Auswärtstätigkeit]]=$B$9,VLOOKUP(Aufstellung[[#This Row],[Land]],VMA[],2,FALSE),"FEHLER")))</f>
        <v/>
      </c>
      <c r="F101" s="36"/>
      <c r="G101" s="36"/>
      <c r="H101" s="34"/>
      <c r="I101" s="2" t="str">
        <f>IF(Aufstellung[[#This Row],[Datum]]="","",IF(Aufstellung[[#This Row],[Frühstück]]="X",0.2,0)+IF(Aufstellung[[#This Row],[Mittagessen]]="X",0.4,0)+IF(Aufstellung[[#This Row],[Abendessen]]="X",0.4,0))</f>
        <v/>
      </c>
      <c r="J101" s="13" t="str">
        <f>IF(Aufstellung[[#This Row],[Datum]]="","",MIN(VLOOKUP(Aufstellung[[#This Row],[Land]],VMA[],2,FALSE)*Aufstellung[[#This Row],[Kürzung in %]],Aufstellung[[#This Row],[VMA
brutto]]))</f>
        <v/>
      </c>
      <c r="K101" s="13" t="str">
        <f>IF(Aufstellung[[#This Row],[Datum]]="","",Aufstellung[[#This Row],[VMA
brutto]]-Aufstellung[[#This Row],[VMA
Kürzung]])</f>
        <v/>
      </c>
      <c r="L101" s="33"/>
      <c r="M101" s="22" t="str">
        <f>IF(Aufstellung[[#This Row],[Datum]]="","",Aufstellung[[#This Row],[gefahrene km mit Privat-Kfz]]*0.3)</f>
        <v/>
      </c>
    </row>
    <row r="102" spans="1:13" ht="21.2" customHeight="1" x14ac:dyDescent="0.3">
      <c r="A102" s="37"/>
      <c r="B102" s="31"/>
      <c r="C102" s="34"/>
      <c r="D102" s="35"/>
      <c r="E102" s="13" t="str">
        <f>IF(Aufstellung[[#This Row],[Datum]]="","",IF(OR(Aufstellung[[#This Row],[Auswärtstätigkeit]]=$B$7,Aufstellung[[#This Row],[Auswärtstätigkeit]]=$B$8),VLOOKUP(Aufstellung[[#This Row],[Land]],VMA[],3,FALSE),IF(Aufstellung[[#This Row],[Auswärtstätigkeit]]=$B$9,VLOOKUP(Aufstellung[[#This Row],[Land]],VMA[],2,FALSE),"FEHLER")))</f>
        <v/>
      </c>
      <c r="F102" s="36"/>
      <c r="G102" s="36"/>
      <c r="H102" s="34"/>
      <c r="I102" s="2" t="str">
        <f>IF(Aufstellung[[#This Row],[Datum]]="","",IF(Aufstellung[[#This Row],[Frühstück]]="X",0.2,0)+IF(Aufstellung[[#This Row],[Mittagessen]]="X",0.4,0)+IF(Aufstellung[[#This Row],[Abendessen]]="X",0.4,0))</f>
        <v/>
      </c>
      <c r="J102" s="13" t="str">
        <f>IF(Aufstellung[[#This Row],[Datum]]="","",MIN(VLOOKUP(Aufstellung[[#This Row],[Land]],VMA[],2,FALSE)*Aufstellung[[#This Row],[Kürzung in %]],Aufstellung[[#This Row],[VMA
brutto]]))</f>
        <v/>
      </c>
      <c r="K102" s="13" t="str">
        <f>IF(Aufstellung[[#This Row],[Datum]]="","",Aufstellung[[#This Row],[VMA
brutto]]-Aufstellung[[#This Row],[VMA
Kürzung]])</f>
        <v/>
      </c>
      <c r="L102" s="33"/>
      <c r="M102" s="22" t="str">
        <f>IF(Aufstellung[[#This Row],[Datum]]="","",Aufstellung[[#This Row],[gefahrene km mit Privat-Kfz]]*0.3)</f>
        <v/>
      </c>
    </row>
    <row r="103" spans="1:13" ht="21.2" customHeight="1" x14ac:dyDescent="0.3">
      <c r="A103" s="37"/>
      <c r="B103" s="31"/>
      <c r="C103" s="34"/>
      <c r="D103" s="35"/>
      <c r="E103" s="13" t="str">
        <f>IF(Aufstellung[[#This Row],[Datum]]="","",IF(OR(Aufstellung[[#This Row],[Auswärtstätigkeit]]=$B$7,Aufstellung[[#This Row],[Auswärtstätigkeit]]=$B$8),VLOOKUP(Aufstellung[[#This Row],[Land]],VMA[],3,FALSE),IF(Aufstellung[[#This Row],[Auswärtstätigkeit]]=$B$9,VLOOKUP(Aufstellung[[#This Row],[Land]],VMA[],2,FALSE),"FEHLER")))</f>
        <v/>
      </c>
      <c r="F103" s="36"/>
      <c r="G103" s="36"/>
      <c r="H103" s="34"/>
      <c r="I103" s="2" t="str">
        <f>IF(Aufstellung[[#This Row],[Datum]]="","",IF(Aufstellung[[#This Row],[Frühstück]]="X",0.2,0)+IF(Aufstellung[[#This Row],[Mittagessen]]="X",0.4,0)+IF(Aufstellung[[#This Row],[Abendessen]]="X",0.4,0))</f>
        <v/>
      </c>
      <c r="J103" s="13" t="str">
        <f>IF(Aufstellung[[#This Row],[Datum]]="","",MIN(VLOOKUP(Aufstellung[[#This Row],[Land]],VMA[],2,FALSE)*Aufstellung[[#This Row],[Kürzung in %]],Aufstellung[[#This Row],[VMA
brutto]]))</f>
        <v/>
      </c>
      <c r="K103" s="13" t="str">
        <f>IF(Aufstellung[[#This Row],[Datum]]="","",Aufstellung[[#This Row],[VMA
brutto]]-Aufstellung[[#This Row],[VMA
Kürzung]])</f>
        <v/>
      </c>
      <c r="L103" s="33"/>
      <c r="M103" s="22" t="str">
        <f>IF(Aufstellung[[#This Row],[Datum]]="","",Aufstellung[[#This Row],[gefahrene km mit Privat-Kfz]]*0.3)</f>
        <v/>
      </c>
    </row>
    <row r="104" spans="1:13" ht="21.2" customHeight="1" x14ac:dyDescent="0.3">
      <c r="A104" s="37"/>
      <c r="B104" s="31"/>
      <c r="C104" s="34"/>
      <c r="D104" s="35"/>
      <c r="E104" s="13" t="str">
        <f>IF(Aufstellung[[#This Row],[Datum]]="","",IF(OR(Aufstellung[[#This Row],[Auswärtstätigkeit]]=$B$7,Aufstellung[[#This Row],[Auswärtstätigkeit]]=$B$8),VLOOKUP(Aufstellung[[#This Row],[Land]],VMA[],3,FALSE),IF(Aufstellung[[#This Row],[Auswärtstätigkeit]]=$B$9,VLOOKUP(Aufstellung[[#This Row],[Land]],VMA[],2,FALSE),"FEHLER")))</f>
        <v/>
      </c>
      <c r="F104" s="36"/>
      <c r="G104" s="36"/>
      <c r="H104" s="34"/>
      <c r="I104" s="2" t="str">
        <f>IF(Aufstellung[[#This Row],[Datum]]="","",IF(Aufstellung[[#This Row],[Frühstück]]="X",0.2,0)+IF(Aufstellung[[#This Row],[Mittagessen]]="X",0.4,0)+IF(Aufstellung[[#This Row],[Abendessen]]="X",0.4,0))</f>
        <v/>
      </c>
      <c r="J104" s="13" t="str">
        <f>IF(Aufstellung[[#This Row],[Datum]]="","",MIN(VLOOKUP(Aufstellung[[#This Row],[Land]],VMA[],2,FALSE)*Aufstellung[[#This Row],[Kürzung in %]],Aufstellung[[#This Row],[VMA
brutto]]))</f>
        <v/>
      </c>
      <c r="K104" s="13" t="str">
        <f>IF(Aufstellung[[#This Row],[Datum]]="","",Aufstellung[[#This Row],[VMA
brutto]]-Aufstellung[[#This Row],[VMA
Kürzung]])</f>
        <v/>
      </c>
      <c r="L104" s="33"/>
      <c r="M104" s="22" t="str">
        <f>IF(Aufstellung[[#This Row],[Datum]]="","",Aufstellung[[#This Row],[gefahrene km mit Privat-Kfz]]*0.3)</f>
        <v/>
      </c>
    </row>
    <row r="105" spans="1:13" ht="21.2" customHeight="1" x14ac:dyDescent="0.3">
      <c r="A105" s="37"/>
      <c r="B105" s="31"/>
      <c r="C105" s="34"/>
      <c r="D105" s="35"/>
      <c r="E105" s="13" t="str">
        <f>IF(Aufstellung[[#This Row],[Datum]]="","",IF(OR(Aufstellung[[#This Row],[Auswärtstätigkeit]]=$B$7,Aufstellung[[#This Row],[Auswärtstätigkeit]]=$B$8),VLOOKUP(Aufstellung[[#This Row],[Land]],VMA[],3,FALSE),IF(Aufstellung[[#This Row],[Auswärtstätigkeit]]=$B$9,VLOOKUP(Aufstellung[[#This Row],[Land]],VMA[],2,FALSE),"FEHLER")))</f>
        <v/>
      </c>
      <c r="F105" s="36"/>
      <c r="G105" s="36"/>
      <c r="H105" s="34"/>
      <c r="I105" s="2" t="str">
        <f>IF(Aufstellung[[#This Row],[Datum]]="","",IF(Aufstellung[[#This Row],[Frühstück]]="X",0.2,0)+IF(Aufstellung[[#This Row],[Mittagessen]]="X",0.4,0)+IF(Aufstellung[[#This Row],[Abendessen]]="X",0.4,0))</f>
        <v/>
      </c>
      <c r="J105" s="13" t="str">
        <f>IF(Aufstellung[[#This Row],[Datum]]="","",MIN(VLOOKUP(Aufstellung[[#This Row],[Land]],VMA[],2,FALSE)*Aufstellung[[#This Row],[Kürzung in %]],Aufstellung[[#This Row],[VMA
brutto]]))</f>
        <v/>
      </c>
      <c r="K105" s="13" t="str">
        <f>IF(Aufstellung[[#This Row],[Datum]]="","",Aufstellung[[#This Row],[VMA
brutto]]-Aufstellung[[#This Row],[VMA
Kürzung]])</f>
        <v/>
      </c>
      <c r="L105" s="33"/>
      <c r="M105" s="22" t="str">
        <f>IF(Aufstellung[[#This Row],[Datum]]="","",Aufstellung[[#This Row],[gefahrene km mit Privat-Kfz]]*0.3)</f>
        <v/>
      </c>
    </row>
    <row r="106" spans="1:13" ht="21.2" customHeight="1" x14ac:dyDescent="0.3">
      <c r="A106" s="37"/>
      <c r="B106" s="31"/>
      <c r="C106" s="34"/>
      <c r="D106" s="35"/>
      <c r="E106" s="13" t="str">
        <f>IF(Aufstellung[[#This Row],[Datum]]="","",IF(OR(Aufstellung[[#This Row],[Auswärtstätigkeit]]=$B$7,Aufstellung[[#This Row],[Auswärtstätigkeit]]=$B$8),VLOOKUP(Aufstellung[[#This Row],[Land]],VMA[],3,FALSE),IF(Aufstellung[[#This Row],[Auswärtstätigkeit]]=$B$9,VLOOKUP(Aufstellung[[#This Row],[Land]],VMA[],2,FALSE),"FEHLER")))</f>
        <v/>
      </c>
      <c r="F106" s="36"/>
      <c r="G106" s="36"/>
      <c r="H106" s="34"/>
      <c r="I106" s="2" t="str">
        <f>IF(Aufstellung[[#This Row],[Datum]]="","",IF(Aufstellung[[#This Row],[Frühstück]]="X",0.2,0)+IF(Aufstellung[[#This Row],[Mittagessen]]="X",0.4,0)+IF(Aufstellung[[#This Row],[Abendessen]]="X",0.4,0))</f>
        <v/>
      </c>
      <c r="J106" s="13" t="str">
        <f>IF(Aufstellung[[#This Row],[Datum]]="","",MIN(VLOOKUP(Aufstellung[[#This Row],[Land]],VMA[],2,FALSE)*Aufstellung[[#This Row],[Kürzung in %]],Aufstellung[[#This Row],[VMA
brutto]]))</f>
        <v/>
      </c>
      <c r="K106" s="13" t="str">
        <f>IF(Aufstellung[[#This Row],[Datum]]="","",Aufstellung[[#This Row],[VMA
brutto]]-Aufstellung[[#This Row],[VMA
Kürzung]])</f>
        <v/>
      </c>
      <c r="L106" s="33"/>
      <c r="M106" s="22" t="str">
        <f>IF(Aufstellung[[#This Row],[Datum]]="","",Aufstellung[[#This Row],[gefahrene km mit Privat-Kfz]]*0.3)</f>
        <v/>
      </c>
    </row>
    <row r="107" spans="1:13" ht="21.2" customHeight="1" x14ac:dyDescent="0.3">
      <c r="A107" s="37"/>
      <c r="B107" s="31"/>
      <c r="C107" s="34"/>
      <c r="D107" s="35"/>
      <c r="E107" s="13" t="str">
        <f>IF(Aufstellung[[#This Row],[Datum]]="","",IF(OR(Aufstellung[[#This Row],[Auswärtstätigkeit]]=$B$7,Aufstellung[[#This Row],[Auswärtstätigkeit]]=$B$8),VLOOKUP(Aufstellung[[#This Row],[Land]],VMA[],3,FALSE),IF(Aufstellung[[#This Row],[Auswärtstätigkeit]]=$B$9,VLOOKUP(Aufstellung[[#This Row],[Land]],VMA[],2,FALSE),"FEHLER")))</f>
        <v/>
      </c>
      <c r="F107" s="36"/>
      <c r="G107" s="36"/>
      <c r="H107" s="34"/>
      <c r="I107" s="2" t="str">
        <f>IF(Aufstellung[[#This Row],[Datum]]="","",IF(Aufstellung[[#This Row],[Frühstück]]="X",0.2,0)+IF(Aufstellung[[#This Row],[Mittagessen]]="X",0.4,0)+IF(Aufstellung[[#This Row],[Abendessen]]="X",0.4,0))</f>
        <v/>
      </c>
      <c r="J107" s="13" t="str">
        <f>IF(Aufstellung[[#This Row],[Datum]]="","",MIN(VLOOKUP(Aufstellung[[#This Row],[Land]],VMA[],2,FALSE)*Aufstellung[[#This Row],[Kürzung in %]],Aufstellung[[#This Row],[VMA
brutto]]))</f>
        <v/>
      </c>
      <c r="K107" s="13" t="str">
        <f>IF(Aufstellung[[#This Row],[Datum]]="","",Aufstellung[[#This Row],[VMA
brutto]]-Aufstellung[[#This Row],[VMA
Kürzung]])</f>
        <v/>
      </c>
      <c r="L107" s="33"/>
      <c r="M107" s="22" t="str">
        <f>IF(Aufstellung[[#This Row],[Datum]]="","",Aufstellung[[#This Row],[gefahrene km mit Privat-Kfz]]*0.3)</f>
        <v/>
      </c>
    </row>
    <row r="108" spans="1:13" ht="21.2" customHeight="1" x14ac:dyDescent="0.3">
      <c r="A108" s="37"/>
      <c r="B108" s="31"/>
      <c r="C108" s="34"/>
      <c r="D108" s="35"/>
      <c r="E108" s="13" t="str">
        <f>IF(Aufstellung[[#This Row],[Datum]]="","",IF(OR(Aufstellung[[#This Row],[Auswärtstätigkeit]]=$B$7,Aufstellung[[#This Row],[Auswärtstätigkeit]]=$B$8),VLOOKUP(Aufstellung[[#This Row],[Land]],VMA[],3,FALSE),IF(Aufstellung[[#This Row],[Auswärtstätigkeit]]=$B$9,VLOOKUP(Aufstellung[[#This Row],[Land]],VMA[],2,FALSE),"FEHLER")))</f>
        <v/>
      </c>
      <c r="F108" s="36"/>
      <c r="G108" s="36"/>
      <c r="H108" s="34"/>
      <c r="I108" s="2" t="str">
        <f>IF(Aufstellung[[#This Row],[Datum]]="","",IF(Aufstellung[[#This Row],[Frühstück]]="X",0.2,0)+IF(Aufstellung[[#This Row],[Mittagessen]]="X",0.4,0)+IF(Aufstellung[[#This Row],[Abendessen]]="X",0.4,0))</f>
        <v/>
      </c>
      <c r="J108" s="13" t="str">
        <f>IF(Aufstellung[[#This Row],[Datum]]="","",MIN(VLOOKUP(Aufstellung[[#This Row],[Land]],VMA[],2,FALSE)*Aufstellung[[#This Row],[Kürzung in %]],Aufstellung[[#This Row],[VMA
brutto]]))</f>
        <v/>
      </c>
      <c r="K108" s="13" t="str">
        <f>IF(Aufstellung[[#This Row],[Datum]]="","",Aufstellung[[#This Row],[VMA
brutto]]-Aufstellung[[#This Row],[VMA
Kürzung]])</f>
        <v/>
      </c>
      <c r="L108" s="33"/>
      <c r="M108" s="22" t="str">
        <f>IF(Aufstellung[[#This Row],[Datum]]="","",Aufstellung[[#This Row],[gefahrene km mit Privat-Kfz]]*0.3)</f>
        <v/>
      </c>
    </row>
    <row r="109" spans="1:13" ht="21.2" customHeight="1" x14ac:dyDescent="0.3">
      <c r="A109" s="37"/>
      <c r="B109" s="31"/>
      <c r="C109" s="34"/>
      <c r="D109" s="35"/>
      <c r="E109" s="13" t="str">
        <f>IF(Aufstellung[[#This Row],[Datum]]="","",IF(OR(Aufstellung[[#This Row],[Auswärtstätigkeit]]=$B$7,Aufstellung[[#This Row],[Auswärtstätigkeit]]=$B$8),VLOOKUP(Aufstellung[[#This Row],[Land]],VMA[],3,FALSE),IF(Aufstellung[[#This Row],[Auswärtstätigkeit]]=$B$9,VLOOKUP(Aufstellung[[#This Row],[Land]],VMA[],2,FALSE),"FEHLER")))</f>
        <v/>
      </c>
      <c r="F109" s="36"/>
      <c r="G109" s="36"/>
      <c r="H109" s="34"/>
      <c r="I109" s="2" t="str">
        <f>IF(Aufstellung[[#This Row],[Datum]]="","",IF(Aufstellung[[#This Row],[Frühstück]]="X",0.2,0)+IF(Aufstellung[[#This Row],[Mittagessen]]="X",0.4,0)+IF(Aufstellung[[#This Row],[Abendessen]]="X",0.4,0))</f>
        <v/>
      </c>
      <c r="J109" s="13" t="str">
        <f>IF(Aufstellung[[#This Row],[Datum]]="","",MIN(VLOOKUP(Aufstellung[[#This Row],[Land]],VMA[],2,FALSE)*Aufstellung[[#This Row],[Kürzung in %]],Aufstellung[[#This Row],[VMA
brutto]]))</f>
        <v/>
      </c>
      <c r="K109" s="13" t="str">
        <f>IF(Aufstellung[[#This Row],[Datum]]="","",Aufstellung[[#This Row],[VMA
brutto]]-Aufstellung[[#This Row],[VMA
Kürzung]])</f>
        <v/>
      </c>
      <c r="L109" s="33"/>
      <c r="M109" s="22" t="str">
        <f>IF(Aufstellung[[#This Row],[Datum]]="","",Aufstellung[[#This Row],[gefahrene km mit Privat-Kfz]]*0.3)</f>
        <v/>
      </c>
    </row>
    <row r="110" spans="1:13" ht="21.2" customHeight="1" x14ac:dyDescent="0.3">
      <c r="A110" s="37"/>
      <c r="B110" s="31"/>
      <c r="C110" s="34"/>
      <c r="D110" s="35"/>
      <c r="E110" s="13" t="str">
        <f>IF(Aufstellung[[#This Row],[Datum]]="","",IF(OR(Aufstellung[[#This Row],[Auswärtstätigkeit]]=$B$7,Aufstellung[[#This Row],[Auswärtstätigkeit]]=$B$8),VLOOKUP(Aufstellung[[#This Row],[Land]],VMA[],3,FALSE),IF(Aufstellung[[#This Row],[Auswärtstätigkeit]]=$B$9,VLOOKUP(Aufstellung[[#This Row],[Land]],VMA[],2,FALSE),"FEHLER")))</f>
        <v/>
      </c>
      <c r="F110" s="36"/>
      <c r="G110" s="36"/>
      <c r="H110" s="34"/>
      <c r="I110" s="2" t="str">
        <f>IF(Aufstellung[[#This Row],[Datum]]="","",IF(Aufstellung[[#This Row],[Frühstück]]="X",0.2,0)+IF(Aufstellung[[#This Row],[Mittagessen]]="X",0.4,0)+IF(Aufstellung[[#This Row],[Abendessen]]="X",0.4,0))</f>
        <v/>
      </c>
      <c r="J110" s="13" t="str">
        <f>IF(Aufstellung[[#This Row],[Datum]]="","",MIN(VLOOKUP(Aufstellung[[#This Row],[Land]],VMA[],2,FALSE)*Aufstellung[[#This Row],[Kürzung in %]],Aufstellung[[#This Row],[VMA
brutto]]))</f>
        <v/>
      </c>
      <c r="K110" s="13" t="str">
        <f>IF(Aufstellung[[#This Row],[Datum]]="","",Aufstellung[[#This Row],[VMA
brutto]]-Aufstellung[[#This Row],[VMA
Kürzung]])</f>
        <v/>
      </c>
      <c r="L110" s="33"/>
      <c r="M110" s="22" t="str">
        <f>IF(Aufstellung[[#This Row],[Datum]]="","",Aufstellung[[#This Row],[gefahrene km mit Privat-Kfz]]*0.3)</f>
        <v/>
      </c>
    </row>
    <row r="111" spans="1:13" ht="21.2" customHeight="1" x14ac:dyDescent="0.3">
      <c r="A111" s="37"/>
      <c r="B111" s="31"/>
      <c r="C111" s="34"/>
      <c r="D111" s="35"/>
      <c r="E111" s="13" t="str">
        <f>IF(Aufstellung[[#This Row],[Datum]]="","",IF(OR(Aufstellung[[#This Row],[Auswärtstätigkeit]]=$B$7,Aufstellung[[#This Row],[Auswärtstätigkeit]]=$B$8),VLOOKUP(Aufstellung[[#This Row],[Land]],VMA[],3,FALSE),IF(Aufstellung[[#This Row],[Auswärtstätigkeit]]=$B$9,VLOOKUP(Aufstellung[[#This Row],[Land]],VMA[],2,FALSE),"FEHLER")))</f>
        <v/>
      </c>
      <c r="F111" s="36"/>
      <c r="G111" s="36"/>
      <c r="H111" s="34"/>
      <c r="I111" s="2" t="str">
        <f>IF(Aufstellung[[#This Row],[Datum]]="","",IF(Aufstellung[[#This Row],[Frühstück]]="X",0.2,0)+IF(Aufstellung[[#This Row],[Mittagessen]]="X",0.4,0)+IF(Aufstellung[[#This Row],[Abendessen]]="X",0.4,0))</f>
        <v/>
      </c>
      <c r="J111" s="13" t="str">
        <f>IF(Aufstellung[[#This Row],[Datum]]="","",MIN(VLOOKUP(Aufstellung[[#This Row],[Land]],VMA[],2,FALSE)*Aufstellung[[#This Row],[Kürzung in %]],Aufstellung[[#This Row],[VMA
brutto]]))</f>
        <v/>
      </c>
      <c r="K111" s="13" t="str">
        <f>IF(Aufstellung[[#This Row],[Datum]]="","",Aufstellung[[#This Row],[VMA
brutto]]-Aufstellung[[#This Row],[VMA
Kürzung]])</f>
        <v/>
      </c>
      <c r="L111" s="33"/>
      <c r="M111" s="22" t="str">
        <f>IF(Aufstellung[[#This Row],[Datum]]="","",Aufstellung[[#This Row],[gefahrene km mit Privat-Kfz]]*0.3)</f>
        <v/>
      </c>
    </row>
    <row r="112" spans="1:13" ht="21.2" customHeight="1" x14ac:dyDescent="0.3">
      <c r="A112" s="37"/>
      <c r="B112" s="31"/>
      <c r="C112" s="34"/>
      <c r="D112" s="35"/>
      <c r="E112" s="13" t="str">
        <f>IF(Aufstellung[[#This Row],[Datum]]="","",IF(OR(Aufstellung[[#This Row],[Auswärtstätigkeit]]=$B$7,Aufstellung[[#This Row],[Auswärtstätigkeit]]=$B$8),VLOOKUP(Aufstellung[[#This Row],[Land]],VMA[],3,FALSE),IF(Aufstellung[[#This Row],[Auswärtstätigkeit]]=$B$9,VLOOKUP(Aufstellung[[#This Row],[Land]],VMA[],2,FALSE),"FEHLER")))</f>
        <v/>
      </c>
      <c r="F112" s="36"/>
      <c r="G112" s="36"/>
      <c r="H112" s="34"/>
      <c r="I112" s="2" t="str">
        <f>IF(Aufstellung[[#This Row],[Datum]]="","",IF(Aufstellung[[#This Row],[Frühstück]]="X",0.2,0)+IF(Aufstellung[[#This Row],[Mittagessen]]="X",0.4,0)+IF(Aufstellung[[#This Row],[Abendessen]]="X",0.4,0))</f>
        <v/>
      </c>
      <c r="J112" s="13" t="str">
        <f>IF(Aufstellung[[#This Row],[Datum]]="","",MIN(VLOOKUP(Aufstellung[[#This Row],[Land]],VMA[],2,FALSE)*Aufstellung[[#This Row],[Kürzung in %]],Aufstellung[[#This Row],[VMA
brutto]]))</f>
        <v/>
      </c>
      <c r="K112" s="13" t="str">
        <f>IF(Aufstellung[[#This Row],[Datum]]="","",Aufstellung[[#This Row],[VMA
brutto]]-Aufstellung[[#This Row],[VMA
Kürzung]])</f>
        <v/>
      </c>
      <c r="L112" s="33"/>
      <c r="M112" s="22" t="str">
        <f>IF(Aufstellung[[#This Row],[Datum]]="","",Aufstellung[[#This Row],[gefahrene km mit Privat-Kfz]]*0.3)</f>
        <v/>
      </c>
    </row>
    <row r="113" spans="1:13" ht="21.2" customHeight="1" x14ac:dyDescent="0.3">
      <c r="A113" s="37"/>
      <c r="B113" s="31"/>
      <c r="C113" s="34"/>
      <c r="D113" s="35"/>
      <c r="E113" s="13" t="str">
        <f>IF(Aufstellung[[#This Row],[Datum]]="","",IF(OR(Aufstellung[[#This Row],[Auswärtstätigkeit]]=$B$7,Aufstellung[[#This Row],[Auswärtstätigkeit]]=$B$8),VLOOKUP(Aufstellung[[#This Row],[Land]],VMA[],3,FALSE),IF(Aufstellung[[#This Row],[Auswärtstätigkeit]]=$B$9,VLOOKUP(Aufstellung[[#This Row],[Land]],VMA[],2,FALSE),"FEHLER")))</f>
        <v/>
      </c>
      <c r="F113" s="36"/>
      <c r="G113" s="36"/>
      <c r="H113" s="34"/>
      <c r="I113" s="2" t="str">
        <f>IF(Aufstellung[[#This Row],[Datum]]="","",IF(Aufstellung[[#This Row],[Frühstück]]="X",0.2,0)+IF(Aufstellung[[#This Row],[Mittagessen]]="X",0.4,0)+IF(Aufstellung[[#This Row],[Abendessen]]="X",0.4,0))</f>
        <v/>
      </c>
      <c r="J113" s="13" t="str">
        <f>IF(Aufstellung[[#This Row],[Datum]]="","",MIN(VLOOKUP(Aufstellung[[#This Row],[Land]],VMA[],2,FALSE)*Aufstellung[[#This Row],[Kürzung in %]],Aufstellung[[#This Row],[VMA
brutto]]))</f>
        <v/>
      </c>
      <c r="K113" s="13" t="str">
        <f>IF(Aufstellung[[#This Row],[Datum]]="","",Aufstellung[[#This Row],[VMA
brutto]]-Aufstellung[[#This Row],[VMA
Kürzung]])</f>
        <v/>
      </c>
      <c r="L113" s="33"/>
      <c r="M113" s="22" t="str">
        <f>IF(Aufstellung[[#This Row],[Datum]]="","",Aufstellung[[#This Row],[gefahrene km mit Privat-Kfz]]*0.3)</f>
        <v/>
      </c>
    </row>
    <row r="114" spans="1:13" ht="21.2" customHeight="1" x14ac:dyDescent="0.3">
      <c r="A114" s="37"/>
      <c r="B114" s="31"/>
      <c r="C114" s="34"/>
      <c r="D114" s="35"/>
      <c r="E114" s="13" t="str">
        <f>IF(Aufstellung[[#This Row],[Datum]]="","",IF(OR(Aufstellung[[#This Row],[Auswärtstätigkeit]]=$B$7,Aufstellung[[#This Row],[Auswärtstätigkeit]]=$B$8),VLOOKUP(Aufstellung[[#This Row],[Land]],VMA[],3,FALSE),IF(Aufstellung[[#This Row],[Auswärtstätigkeit]]=$B$9,VLOOKUP(Aufstellung[[#This Row],[Land]],VMA[],2,FALSE),"FEHLER")))</f>
        <v/>
      </c>
      <c r="F114" s="36"/>
      <c r="G114" s="36"/>
      <c r="H114" s="34"/>
      <c r="I114" s="2" t="str">
        <f>IF(Aufstellung[[#This Row],[Datum]]="","",IF(Aufstellung[[#This Row],[Frühstück]]="X",0.2,0)+IF(Aufstellung[[#This Row],[Mittagessen]]="X",0.4,0)+IF(Aufstellung[[#This Row],[Abendessen]]="X",0.4,0))</f>
        <v/>
      </c>
      <c r="J114" s="13" t="str">
        <f>IF(Aufstellung[[#This Row],[Datum]]="","",MIN(VLOOKUP(Aufstellung[[#This Row],[Land]],VMA[],2,FALSE)*Aufstellung[[#This Row],[Kürzung in %]],Aufstellung[[#This Row],[VMA
brutto]]))</f>
        <v/>
      </c>
      <c r="K114" s="13" t="str">
        <f>IF(Aufstellung[[#This Row],[Datum]]="","",Aufstellung[[#This Row],[VMA
brutto]]-Aufstellung[[#This Row],[VMA
Kürzung]])</f>
        <v/>
      </c>
      <c r="L114" s="33"/>
      <c r="M114" s="22" t="str">
        <f>IF(Aufstellung[[#This Row],[Datum]]="","",Aufstellung[[#This Row],[gefahrene km mit Privat-Kfz]]*0.3)</f>
        <v/>
      </c>
    </row>
    <row r="115" spans="1:13" ht="21.2" customHeight="1" x14ac:dyDescent="0.3">
      <c r="A115" s="37"/>
      <c r="B115" s="31"/>
      <c r="C115" s="34"/>
      <c r="D115" s="35"/>
      <c r="E115" s="13" t="str">
        <f>IF(Aufstellung[[#This Row],[Datum]]="","",IF(OR(Aufstellung[[#This Row],[Auswärtstätigkeit]]=$B$7,Aufstellung[[#This Row],[Auswärtstätigkeit]]=$B$8),VLOOKUP(Aufstellung[[#This Row],[Land]],VMA[],3,FALSE),IF(Aufstellung[[#This Row],[Auswärtstätigkeit]]=$B$9,VLOOKUP(Aufstellung[[#This Row],[Land]],VMA[],2,FALSE),"FEHLER")))</f>
        <v/>
      </c>
      <c r="F115" s="36"/>
      <c r="G115" s="36"/>
      <c r="H115" s="34"/>
      <c r="I115" s="2" t="str">
        <f>IF(Aufstellung[[#This Row],[Datum]]="","",IF(Aufstellung[[#This Row],[Frühstück]]="X",0.2,0)+IF(Aufstellung[[#This Row],[Mittagessen]]="X",0.4,0)+IF(Aufstellung[[#This Row],[Abendessen]]="X",0.4,0))</f>
        <v/>
      </c>
      <c r="J115" s="13" t="str">
        <f>IF(Aufstellung[[#This Row],[Datum]]="","",MIN(VLOOKUP(Aufstellung[[#This Row],[Land]],VMA[],2,FALSE)*Aufstellung[[#This Row],[Kürzung in %]],Aufstellung[[#This Row],[VMA
brutto]]))</f>
        <v/>
      </c>
      <c r="K115" s="13" t="str">
        <f>IF(Aufstellung[[#This Row],[Datum]]="","",Aufstellung[[#This Row],[VMA
brutto]]-Aufstellung[[#This Row],[VMA
Kürzung]])</f>
        <v/>
      </c>
      <c r="L115" s="33"/>
      <c r="M115" s="22" t="str">
        <f>IF(Aufstellung[[#This Row],[Datum]]="","",Aufstellung[[#This Row],[gefahrene km mit Privat-Kfz]]*0.3)</f>
        <v/>
      </c>
    </row>
    <row r="116" spans="1:13" ht="21.2" customHeight="1" x14ac:dyDescent="0.3">
      <c r="A116" s="37"/>
      <c r="B116" s="31"/>
      <c r="C116" s="34"/>
      <c r="D116" s="35"/>
      <c r="E116" s="13" t="str">
        <f>IF(Aufstellung[[#This Row],[Datum]]="","",IF(OR(Aufstellung[[#This Row],[Auswärtstätigkeit]]=$B$7,Aufstellung[[#This Row],[Auswärtstätigkeit]]=$B$8),VLOOKUP(Aufstellung[[#This Row],[Land]],VMA[],3,FALSE),IF(Aufstellung[[#This Row],[Auswärtstätigkeit]]=$B$9,VLOOKUP(Aufstellung[[#This Row],[Land]],VMA[],2,FALSE),"FEHLER")))</f>
        <v/>
      </c>
      <c r="F116" s="36"/>
      <c r="G116" s="36"/>
      <c r="H116" s="34"/>
      <c r="I116" s="2" t="str">
        <f>IF(Aufstellung[[#This Row],[Datum]]="","",IF(Aufstellung[[#This Row],[Frühstück]]="X",0.2,0)+IF(Aufstellung[[#This Row],[Mittagessen]]="X",0.4,0)+IF(Aufstellung[[#This Row],[Abendessen]]="X",0.4,0))</f>
        <v/>
      </c>
      <c r="J116" s="13" t="str">
        <f>IF(Aufstellung[[#This Row],[Datum]]="","",MIN(VLOOKUP(Aufstellung[[#This Row],[Land]],VMA[],2,FALSE)*Aufstellung[[#This Row],[Kürzung in %]],Aufstellung[[#This Row],[VMA
brutto]]))</f>
        <v/>
      </c>
      <c r="K116" s="13" t="str">
        <f>IF(Aufstellung[[#This Row],[Datum]]="","",Aufstellung[[#This Row],[VMA
brutto]]-Aufstellung[[#This Row],[VMA
Kürzung]])</f>
        <v/>
      </c>
      <c r="L116" s="33"/>
      <c r="M116" s="22" t="str">
        <f>IF(Aufstellung[[#This Row],[Datum]]="","",Aufstellung[[#This Row],[gefahrene km mit Privat-Kfz]]*0.3)</f>
        <v/>
      </c>
    </row>
    <row r="117" spans="1:13" ht="21.2" customHeight="1" x14ac:dyDescent="0.3">
      <c r="A117" s="37"/>
      <c r="B117" s="31"/>
      <c r="C117" s="34"/>
      <c r="D117" s="35"/>
      <c r="E117" s="13" t="str">
        <f>IF(Aufstellung[[#This Row],[Datum]]="","",IF(OR(Aufstellung[[#This Row],[Auswärtstätigkeit]]=$B$7,Aufstellung[[#This Row],[Auswärtstätigkeit]]=$B$8),VLOOKUP(Aufstellung[[#This Row],[Land]],VMA[],3,FALSE),IF(Aufstellung[[#This Row],[Auswärtstätigkeit]]=$B$9,VLOOKUP(Aufstellung[[#This Row],[Land]],VMA[],2,FALSE),"FEHLER")))</f>
        <v/>
      </c>
      <c r="F117" s="36"/>
      <c r="G117" s="36"/>
      <c r="H117" s="34"/>
      <c r="I117" s="2" t="str">
        <f>IF(Aufstellung[[#This Row],[Datum]]="","",IF(Aufstellung[[#This Row],[Frühstück]]="X",0.2,0)+IF(Aufstellung[[#This Row],[Mittagessen]]="X",0.4,0)+IF(Aufstellung[[#This Row],[Abendessen]]="X",0.4,0))</f>
        <v/>
      </c>
      <c r="J117" s="13" t="str">
        <f>IF(Aufstellung[[#This Row],[Datum]]="","",MIN(VLOOKUP(Aufstellung[[#This Row],[Land]],VMA[],2,FALSE)*Aufstellung[[#This Row],[Kürzung in %]],Aufstellung[[#This Row],[VMA
brutto]]))</f>
        <v/>
      </c>
      <c r="K117" s="13" t="str">
        <f>IF(Aufstellung[[#This Row],[Datum]]="","",Aufstellung[[#This Row],[VMA
brutto]]-Aufstellung[[#This Row],[VMA
Kürzung]])</f>
        <v/>
      </c>
      <c r="L117" s="33"/>
      <c r="M117" s="22" t="str">
        <f>IF(Aufstellung[[#This Row],[Datum]]="","",Aufstellung[[#This Row],[gefahrene km mit Privat-Kfz]]*0.3)</f>
        <v/>
      </c>
    </row>
    <row r="118" spans="1:13" ht="21.2" customHeight="1" x14ac:dyDescent="0.3">
      <c r="A118" s="37"/>
      <c r="B118" s="31"/>
      <c r="C118" s="34"/>
      <c r="D118" s="35"/>
      <c r="E118" s="13" t="str">
        <f>IF(Aufstellung[[#This Row],[Datum]]="","",IF(OR(Aufstellung[[#This Row],[Auswärtstätigkeit]]=$B$7,Aufstellung[[#This Row],[Auswärtstätigkeit]]=$B$8),VLOOKUP(Aufstellung[[#This Row],[Land]],VMA[],3,FALSE),IF(Aufstellung[[#This Row],[Auswärtstätigkeit]]=$B$9,VLOOKUP(Aufstellung[[#This Row],[Land]],VMA[],2,FALSE),"FEHLER")))</f>
        <v/>
      </c>
      <c r="F118" s="36"/>
      <c r="G118" s="36"/>
      <c r="H118" s="34"/>
      <c r="I118" s="2" t="str">
        <f>IF(Aufstellung[[#This Row],[Datum]]="","",IF(Aufstellung[[#This Row],[Frühstück]]="X",0.2,0)+IF(Aufstellung[[#This Row],[Mittagessen]]="X",0.4,0)+IF(Aufstellung[[#This Row],[Abendessen]]="X",0.4,0))</f>
        <v/>
      </c>
      <c r="J118" s="13" t="str">
        <f>IF(Aufstellung[[#This Row],[Datum]]="","",MIN(VLOOKUP(Aufstellung[[#This Row],[Land]],VMA[],2,FALSE)*Aufstellung[[#This Row],[Kürzung in %]],Aufstellung[[#This Row],[VMA
brutto]]))</f>
        <v/>
      </c>
      <c r="K118" s="13" t="str">
        <f>IF(Aufstellung[[#This Row],[Datum]]="","",Aufstellung[[#This Row],[VMA
brutto]]-Aufstellung[[#This Row],[VMA
Kürzung]])</f>
        <v/>
      </c>
      <c r="L118" s="33"/>
      <c r="M118" s="22" t="str">
        <f>IF(Aufstellung[[#This Row],[Datum]]="","",Aufstellung[[#This Row],[gefahrene km mit Privat-Kfz]]*0.3)</f>
        <v/>
      </c>
    </row>
    <row r="119" spans="1:13" ht="21.2" customHeight="1" x14ac:dyDescent="0.3">
      <c r="A119" s="37"/>
      <c r="B119" s="31"/>
      <c r="C119" s="34"/>
      <c r="D119" s="35"/>
      <c r="E119" s="13" t="str">
        <f>IF(Aufstellung[[#This Row],[Datum]]="","",IF(OR(Aufstellung[[#This Row],[Auswärtstätigkeit]]=$B$7,Aufstellung[[#This Row],[Auswärtstätigkeit]]=$B$8),VLOOKUP(Aufstellung[[#This Row],[Land]],VMA[],3,FALSE),IF(Aufstellung[[#This Row],[Auswärtstätigkeit]]=$B$9,VLOOKUP(Aufstellung[[#This Row],[Land]],VMA[],2,FALSE),"FEHLER")))</f>
        <v/>
      </c>
      <c r="F119" s="36"/>
      <c r="G119" s="36"/>
      <c r="H119" s="34"/>
      <c r="I119" s="2" t="str">
        <f>IF(Aufstellung[[#This Row],[Datum]]="","",IF(Aufstellung[[#This Row],[Frühstück]]="X",0.2,0)+IF(Aufstellung[[#This Row],[Mittagessen]]="X",0.4,0)+IF(Aufstellung[[#This Row],[Abendessen]]="X",0.4,0))</f>
        <v/>
      </c>
      <c r="J119" s="13" t="str">
        <f>IF(Aufstellung[[#This Row],[Datum]]="","",MIN(VLOOKUP(Aufstellung[[#This Row],[Land]],VMA[],2,FALSE)*Aufstellung[[#This Row],[Kürzung in %]],Aufstellung[[#This Row],[VMA
brutto]]))</f>
        <v/>
      </c>
      <c r="K119" s="13" t="str">
        <f>IF(Aufstellung[[#This Row],[Datum]]="","",Aufstellung[[#This Row],[VMA
brutto]]-Aufstellung[[#This Row],[VMA
Kürzung]])</f>
        <v/>
      </c>
      <c r="L119" s="33"/>
      <c r="M119" s="22" t="str">
        <f>IF(Aufstellung[[#This Row],[Datum]]="","",Aufstellung[[#This Row],[gefahrene km mit Privat-Kfz]]*0.3)</f>
        <v/>
      </c>
    </row>
    <row r="120" spans="1:13" ht="21.2" customHeight="1" x14ac:dyDescent="0.3">
      <c r="A120" s="37"/>
      <c r="B120" s="31"/>
      <c r="C120" s="34"/>
      <c r="D120" s="35"/>
      <c r="E120" s="13" t="str">
        <f>IF(Aufstellung[[#This Row],[Datum]]="","",IF(OR(Aufstellung[[#This Row],[Auswärtstätigkeit]]=$B$7,Aufstellung[[#This Row],[Auswärtstätigkeit]]=$B$8),VLOOKUP(Aufstellung[[#This Row],[Land]],VMA[],3,FALSE),IF(Aufstellung[[#This Row],[Auswärtstätigkeit]]=$B$9,VLOOKUP(Aufstellung[[#This Row],[Land]],VMA[],2,FALSE),"FEHLER")))</f>
        <v/>
      </c>
      <c r="F120" s="36"/>
      <c r="G120" s="36"/>
      <c r="H120" s="34"/>
      <c r="I120" s="2" t="str">
        <f>IF(Aufstellung[[#This Row],[Datum]]="","",IF(Aufstellung[[#This Row],[Frühstück]]="X",0.2,0)+IF(Aufstellung[[#This Row],[Mittagessen]]="X",0.4,0)+IF(Aufstellung[[#This Row],[Abendessen]]="X",0.4,0))</f>
        <v/>
      </c>
      <c r="J120" s="13" t="str">
        <f>IF(Aufstellung[[#This Row],[Datum]]="","",MIN(VLOOKUP(Aufstellung[[#This Row],[Land]],VMA[],2,FALSE)*Aufstellung[[#This Row],[Kürzung in %]],Aufstellung[[#This Row],[VMA
brutto]]))</f>
        <v/>
      </c>
      <c r="K120" s="13" t="str">
        <f>IF(Aufstellung[[#This Row],[Datum]]="","",Aufstellung[[#This Row],[VMA
brutto]]-Aufstellung[[#This Row],[VMA
Kürzung]])</f>
        <v/>
      </c>
      <c r="L120" s="33"/>
      <c r="M120" s="22" t="str">
        <f>IF(Aufstellung[[#This Row],[Datum]]="","",Aufstellung[[#This Row],[gefahrene km mit Privat-Kfz]]*0.3)</f>
        <v/>
      </c>
    </row>
    <row r="121" spans="1:13" ht="21.2" customHeight="1" x14ac:dyDescent="0.3">
      <c r="A121" s="37"/>
      <c r="B121" s="31"/>
      <c r="C121" s="34"/>
      <c r="D121" s="35"/>
      <c r="E121" s="13" t="str">
        <f>IF(Aufstellung[[#This Row],[Datum]]="","",IF(OR(Aufstellung[[#This Row],[Auswärtstätigkeit]]=$B$7,Aufstellung[[#This Row],[Auswärtstätigkeit]]=$B$8),VLOOKUP(Aufstellung[[#This Row],[Land]],VMA[],3,FALSE),IF(Aufstellung[[#This Row],[Auswärtstätigkeit]]=$B$9,VLOOKUP(Aufstellung[[#This Row],[Land]],VMA[],2,FALSE),"FEHLER")))</f>
        <v/>
      </c>
      <c r="F121" s="36"/>
      <c r="G121" s="36"/>
      <c r="H121" s="34"/>
      <c r="I121" s="2" t="str">
        <f>IF(Aufstellung[[#This Row],[Datum]]="","",IF(Aufstellung[[#This Row],[Frühstück]]="X",0.2,0)+IF(Aufstellung[[#This Row],[Mittagessen]]="X",0.4,0)+IF(Aufstellung[[#This Row],[Abendessen]]="X",0.4,0))</f>
        <v/>
      </c>
      <c r="J121" s="13" t="str">
        <f>IF(Aufstellung[[#This Row],[Datum]]="","",MIN(VLOOKUP(Aufstellung[[#This Row],[Land]],VMA[],2,FALSE)*Aufstellung[[#This Row],[Kürzung in %]],Aufstellung[[#This Row],[VMA
brutto]]))</f>
        <v/>
      </c>
      <c r="K121" s="13" t="str">
        <f>IF(Aufstellung[[#This Row],[Datum]]="","",Aufstellung[[#This Row],[VMA
brutto]]-Aufstellung[[#This Row],[VMA
Kürzung]])</f>
        <v/>
      </c>
      <c r="L121" s="33"/>
      <c r="M121" s="22" t="str">
        <f>IF(Aufstellung[[#This Row],[Datum]]="","",Aufstellung[[#This Row],[gefahrene km mit Privat-Kfz]]*0.3)</f>
        <v/>
      </c>
    </row>
    <row r="122" spans="1:13" ht="21.2" customHeight="1" x14ac:dyDescent="0.3">
      <c r="A122" s="37"/>
      <c r="B122" s="31"/>
      <c r="C122" s="34"/>
      <c r="D122" s="35"/>
      <c r="E122" s="13" t="str">
        <f>IF(Aufstellung[[#This Row],[Datum]]="","",IF(OR(Aufstellung[[#This Row],[Auswärtstätigkeit]]=$B$7,Aufstellung[[#This Row],[Auswärtstätigkeit]]=$B$8),VLOOKUP(Aufstellung[[#This Row],[Land]],VMA[],3,FALSE),IF(Aufstellung[[#This Row],[Auswärtstätigkeit]]=$B$9,VLOOKUP(Aufstellung[[#This Row],[Land]],VMA[],2,FALSE),"FEHLER")))</f>
        <v/>
      </c>
      <c r="F122" s="36"/>
      <c r="G122" s="36"/>
      <c r="H122" s="34"/>
      <c r="I122" s="2" t="str">
        <f>IF(Aufstellung[[#This Row],[Datum]]="","",IF(Aufstellung[[#This Row],[Frühstück]]="X",0.2,0)+IF(Aufstellung[[#This Row],[Mittagessen]]="X",0.4,0)+IF(Aufstellung[[#This Row],[Abendessen]]="X",0.4,0))</f>
        <v/>
      </c>
      <c r="J122" s="13" t="str">
        <f>IF(Aufstellung[[#This Row],[Datum]]="","",MIN(VLOOKUP(Aufstellung[[#This Row],[Land]],VMA[],2,FALSE)*Aufstellung[[#This Row],[Kürzung in %]],Aufstellung[[#This Row],[VMA
brutto]]))</f>
        <v/>
      </c>
      <c r="K122" s="13" t="str">
        <f>IF(Aufstellung[[#This Row],[Datum]]="","",Aufstellung[[#This Row],[VMA
brutto]]-Aufstellung[[#This Row],[VMA
Kürzung]])</f>
        <v/>
      </c>
      <c r="L122" s="33"/>
      <c r="M122" s="22" t="str">
        <f>IF(Aufstellung[[#This Row],[Datum]]="","",Aufstellung[[#This Row],[gefahrene km mit Privat-Kfz]]*0.3)</f>
        <v/>
      </c>
    </row>
    <row r="123" spans="1:13" ht="21.2" customHeight="1" x14ac:dyDescent="0.3">
      <c r="A123" s="37"/>
      <c r="B123" s="31"/>
      <c r="C123" s="34"/>
      <c r="D123" s="35"/>
      <c r="E123" s="13" t="str">
        <f>IF(Aufstellung[[#This Row],[Datum]]="","",IF(OR(Aufstellung[[#This Row],[Auswärtstätigkeit]]=$B$7,Aufstellung[[#This Row],[Auswärtstätigkeit]]=$B$8),VLOOKUP(Aufstellung[[#This Row],[Land]],VMA[],3,FALSE),IF(Aufstellung[[#This Row],[Auswärtstätigkeit]]=$B$9,VLOOKUP(Aufstellung[[#This Row],[Land]],VMA[],2,FALSE),"FEHLER")))</f>
        <v/>
      </c>
      <c r="F123" s="36"/>
      <c r="G123" s="36"/>
      <c r="H123" s="34"/>
      <c r="I123" s="2" t="str">
        <f>IF(Aufstellung[[#This Row],[Datum]]="","",IF(Aufstellung[[#This Row],[Frühstück]]="X",0.2,0)+IF(Aufstellung[[#This Row],[Mittagessen]]="X",0.4,0)+IF(Aufstellung[[#This Row],[Abendessen]]="X",0.4,0))</f>
        <v/>
      </c>
      <c r="J123" s="13" t="str">
        <f>IF(Aufstellung[[#This Row],[Datum]]="","",MIN(VLOOKUP(Aufstellung[[#This Row],[Land]],VMA[],2,FALSE)*Aufstellung[[#This Row],[Kürzung in %]],Aufstellung[[#This Row],[VMA
brutto]]))</f>
        <v/>
      </c>
      <c r="K123" s="13" t="str">
        <f>IF(Aufstellung[[#This Row],[Datum]]="","",Aufstellung[[#This Row],[VMA
brutto]]-Aufstellung[[#This Row],[VMA
Kürzung]])</f>
        <v/>
      </c>
      <c r="L123" s="33"/>
      <c r="M123" s="22" t="str">
        <f>IF(Aufstellung[[#This Row],[Datum]]="","",Aufstellung[[#This Row],[gefahrene km mit Privat-Kfz]]*0.3)</f>
        <v/>
      </c>
    </row>
    <row r="124" spans="1:13" ht="21.2" customHeight="1" x14ac:dyDescent="0.3">
      <c r="A124" s="37"/>
      <c r="B124" s="31"/>
      <c r="C124" s="34"/>
      <c r="D124" s="35"/>
      <c r="E124" s="13" t="str">
        <f>IF(Aufstellung[[#This Row],[Datum]]="","",IF(OR(Aufstellung[[#This Row],[Auswärtstätigkeit]]=$B$7,Aufstellung[[#This Row],[Auswärtstätigkeit]]=$B$8),VLOOKUP(Aufstellung[[#This Row],[Land]],VMA[],3,FALSE),IF(Aufstellung[[#This Row],[Auswärtstätigkeit]]=$B$9,VLOOKUP(Aufstellung[[#This Row],[Land]],VMA[],2,FALSE),"FEHLER")))</f>
        <v/>
      </c>
      <c r="F124" s="36"/>
      <c r="G124" s="36"/>
      <c r="H124" s="34"/>
      <c r="I124" s="2" t="str">
        <f>IF(Aufstellung[[#This Row],[Datum]]="","",IF(Aufstellung[[#This Row],[Frühstück]]="X",0.2,0)+IF(Aufstellung[[#This Row],[Mittagessen]]="X",0.4,0)+IF(Aufstellung[[#This Row],[Abendessen]]="X",0.4,0))</f>
        <v/>
      </c>
      <c r="J124" s="13" t="str">
        <f>IF(Aufstellung[[#This Row],[Datum]]="","",MIN(VLOOKUP(Aufstellung[[#This Row],[Land]],VMA[],2,FALSE)*Aufstellung[[#This Row],[Kürzung in %]],Aufstellung[[#This Row],[VMA
brutto]]))</f>
        <v/>
      </c>
      <c r="K124" s="13" t="str">
        <f>IF(Aufstellung[[#This Row],[Datum]]="","",Aufstellung[[#This Row],[VMA
brutto]]-Aufstellung[[#This Row],[VMA
Kürzung]])</f>
        <v/>
      </c>
      <c r="L124" s="33"/>
      <c r="M124" s="22" t="str">
        <f>IF(Aufstellung[[#This Row],[Datum]]="","",Aufstellung[[#This Row],[gefahrene km mit Privat-Kfz]]*0.3)</f>
        <v/>
      </c>
    </row>
    <row r="125" spans="1:13" ht="21.2" customHeight="1" x14ac:dyDescent="0.3">
      <c r="A125" s="37"/>
      <c r="B125" s="31"/>
      <c r="C125" s="34"/>
      <c r="D125" s="35"/>
      <c r="E125" s="13" t="str">
        <f>IF(Aufstellung[[#This Row],[Datum]]="","",IF(OR(Aufstellung[[#This Row],[Auswärtstätigkeit]]=$B$7,Aufstellung[[#This Row],[Auswärtstätigkeit]]=$B$8),VLOOKUP(Aufstellung[[#This Row],[Land]],VMA[],3,FALSE),IF(Aufstellung[[#This Row],[Auswärtstätigkeit]]=$B$9,VLOOKUP(Aufstellung[[#This Row],[Land]],VMA[],2,FALSE),"FEHLER")))</f>
        <v/>
      </c>
      <c r="F125" s="36"/>
      <c r="G125" s="36"/>
      <c r="H125" s="34"/>
      <c r="I125" s="2" t="str">
        <f>IF(Aufstellung[[#This Row],[Datum]]="","",IF(Aufstellung[[#This Row],[Frühstück]]="X",0.2,0)+IF(Aufstellung[[#This Row],[Mittagessen]]="X",0.4,0)+IF(Aufstellung[[#This Row],[Abendessen]]="X",0.4,0))</f>
        <v/>
      </c>
      <c r="J125" s="13" t="str">
        <f>IF(Aufstellung[[#This Row],[Datum]]="","",MIN(VLOOKUP(Aufstellung[[#This Row],[Land]],VMA[],2,FALSE)*Aufstellung[[#This Row],[Kürzung in %]],Aufstellung[[#This Row],[VMA
brutto]]))</f>
        <v/>
      </c>
      <c r="K125" s="13" t="str">
        <f>IF(Aufstellung[[#This Row],[Datum]]="","",Aufstellung[[#This Row],[VMA
brutto]]-Aufstellung[[#This Row],[VMA
Kürzung]])</f>
        <v/>
      </c>
      <c r="L125" s="33"/>
      <c r="M125" s="22" t="str">
        <f>IF(Aufstellung[[#This Row],[Datum]]="","",Aufstellung[[#This Row],[gefahrene km mit Privat-Kfz]]*0.3)</f>
        <v/>
      </c>
    </row>
    <row r="126" spans="1:13" ht="21.2" customHeight="1" x14ac:dyDescent="0.3">
      <c r="A126" s="37"/>
      <c r="B126" s="31"/>
      <c r="C126" s="34"/>
      <c r="D126" s="35"/>
      <c r="E126" s="13" t="str">
        <f>IF(Aufstellung[[#This Row],[Datum]]="","",IF(OR(Aufstellung[[#This Row],[Auswärtstätigkeit]]=$B$7,Aufstellung[[#This Row],[Auswärtstätigkeit]]=$B$8),VLOOKUP(Aufstellung[[#This Row],[Land]],VMA[],3,FALSE),IF(Aufstellung[[#This Row],[Auswärtstätigkeit]]=$B$9,VLOOKUP(Aufstellung[[#This Row],[Land]],VMA[],2,FALSE),"FEHLER")))</f>
        <v/>
      </c>
      <c r="F126" s="36"/>
      <c r="G126" s="36"/>
      <c r="H126" s="34"/>
      <c r="I126" s="2" t="str">
        <f>IF(Aufstellung[[#This Row],[Datum]]="","",IF(Aufstellung[[#This Row],[Frühstück]]="X",0.2,0)+IF(Aufstellung[[#This Row],[Mittagessen]]="X",0.4,0)+IF(Aufstellung[[#This Row],[Abendessen]]="X",0.4,0))</f>
        <v/>
      </c>
      <c r="J126" s="13" t="str">
        <f>IF(Aufstellung[[#This Row],[Datum]]="","",MIN(VLOOKUP(Aufstellung[[#This Row],[Land]],VMA[],2,FALSE)*Aufstellung[[#This Row],[Kürzung in %]],Aufstellung[[#This Row],[VMA
brutto]]))</f>
        <v/>
      </c>
      <c r="K126" s="13" t="str">
        <f>IF(Aufstellung[[#This Row],[Datum]]="","",Aufstellung[[#This Row],[VMA
brutto]]-Aufstellung[[#This Row],[VMA
Kürzung]])</f>
        <v/>
      </c>
      <c r="L126" s="33"/>
      <c r="M126" s="22" t="str">
        <f>IF(Aufstellung[[#This Row],[Datum]]="","",Aufstellung[[#This Row],[gefahrene km mit Privat-Kfz]]*0.3)</f>
        <v/>
      </c>
    </row>
    <row r="127" spans="1:13" ht="21.2" customHeight="1" x14ac:dyDescent="0.3">
      <c r="A127" s="37"/>
      <c r="B127" s="31"/>
      <c r="C127" s="34"/>
      <c r="D127" s="35"/>
      <c r="E127" s="13" t="str">
        <f>IF(Aufstellung[[#This Row],[Datum]]="","",IF(OR(Aufstellung[[#This Row],[Auswärtstätigkeit]]=$B$7,Aufstellung[[#This Row],[Auswärtstätigkeit]]=$B$8),VLOOKUP(Aufstellung[[#This Row],[Land]],VMA[],3,FALSE),IF(Aufstellung[[#This Row],[Auswärtstätigkeit]]=$B$9,VLOOKUP(Aufstellung[[#This Row],[Land]],VMA[],2,FALSE),"FEHLER")))</f>
        <v/>
      </c>
      <c r="F127" s="36"/>
      <c r="G127" s="36"/>
      <c r="H127" s="34"/>
      <c r="I127" s="2" t="str">
        <f>IF(Aufstellung[[#This Row],[Datum]]="","",IF(Aufstellung[[#This Row],[Frühstück]]="X",0.2,0)+IF(Aufstellung[[#This Row],[Mittagessen]]="X",0.4,0)+IF(Aufstellung[[#This Row],[Abendessen]]="X",0.4,0))</f>
        <v/>
      </c>
      <c r="J127" s="13" t="str">
        <f>IF(Aufstellung[[#This Row],[Datum]]="","",MIN(VLOOKUP(Aufstellung[[#This Row],[Land]],VMA[],2,FALSE)*Aufstellung[[#This Row],[Kürzung in %]],Aufstellung[[#This Row],[VMA
brutto]]))</f>
        <v/>
      </c>
      <c r="K127" s="13" t="str">
        <f>IF(Aufstellung[[#This Row],[Datum]]="","",Aufstellung[[#This Row],[VMA
brutto]]-Aufstellung[[#This Row],[VMA
Kürzung]])</f>
        <v/>
      </c>
      <c r="L127" s="33"/>
      <c r="M127" s="22" t="str">
        <f>IF(Aufstellung[[#This Row],[Datum]]="","",Aufstellung[[#This Row],[gefahrene km mit Privat-Kfz]]*0.3)</f>
        <v/>
      </c>
    </row>
    <row r="128" spans="1:13" ht="21.2" customHeight="1" x14ac:dyDescent="0.3">
      <c r="A128" s="37"/>
      <c r="B128" s="31"/>
      <c r="C128" s="34"/>
      <c r="D128" s="35"/>
      <c r="E128" s="13" t="str">
        <f>IF(Aufstellung[[#This Row],[Datum]]="","",IF(OR(Aufstellung[[#This Row],[Auswärtstätigkeit]]=$B$7,Aufstellung[[#This Row],[Auswärtstätigkeit]]=$B$8),VLOOKUP(Aufstellung[[#This Row],[Land]],VMA[],3,FALSE),IF(Aufstellung[[#This Row],[Auswärtstätigkeit]]=$B$9,VLOOKUP(Aufstellung[[#This Row],[Land]],VMA[],2,FALSE),"FEHLER")))</f>
        <v/>
      </c>
      <c r="F128" s="36"/>
      <c r="G128" s="36"/>
      <c r="H128" s="34"/>
      <c r="I128" s="2" t="str">
        <f>IF(Aufstellung[[#This Row],[Datum]]="","",IF(Aufstellung[[#This Row],[Frühstück]]="X",0.2,0)+IF(Aufstellung[[#This Row],[Mittagessen]]="X",0.4,0)+IF(Aufstellung[[#This Row],[Abendessen]]="X",0.4,0))</f>
        <v/>
      </c>
      <c r="J128" s="13" t="str">
        <f>IF(Aufstellung[[#This Row],[Datum]]="","",MIN(VLOOKUP(Aufstellung[[#This Row],[Land]],VMA[],2,FALSE)*Aufstellung[[#This Row],[Kürzung in %]],Aufstellung[[#This Row],[VMA
brutto]]))</f>
        <v/>
      </c>
      <c r="K128" s="13" t="str">
        <f>IF(Aufstellung[[#This Row],[Datum]]="","",Aufstellung[[#This Row],[VMA
brutto]]-Aufstellung[[#This Row],[VMA
Kürzung]])</f>
        <v/>
      </c>
      <c r="L128" s="33"/>
      <c r="M128" s="22" t="str">
        <f>IF(Aufstellung[[#This Row],[Datum]]="","",Aufstellung[[#This Row],[gefahrene km mit Privat-Kfz]]*0.3)</f>
        <v/>
      </c>
    </row>
    <row r="129" spans="1:13" ht="21.2" customHeight="1" x14ac:dyDescent="0.3">
      <c r="A129" s="37"/>
      <c r="B129" s="31"/>
      <c r="C129" s="34"/>
      <c r="D129" s="35"/>
      <c r="E129" s="13" t="str">
        <f>IF(Aufstellung[[#This Row],[Datum]]="","",IF(OR(Aufstellung[[#This Row],[Auswärtstätigkeit]]=$B$7,Aufstellung[[#This Row],[Auswärtstätigkeit]]=$B$8),VLOOKUP(Aufstellung[[#This Row],[Land]],VMA[],3,FALSE),IF(Aufstellung[[#This Row],[Auswärtstätigkeit]]=$B$9,VLOOKUP(Aufstellung[[#This Row],[Land]],VMA[],2,FALSE),"FEHLER")))</f>
        <v/>
      </c>
      <c r="F129" s="36"/>
      <c r="G129" s="36"/>
      <c r="H129" s="34"/>
      <c r="I129" s="2" t="str">
        <f>IF(Aufstellung[[#This Row],[Datum]]="","",IF(Aufstellung[[#This Row],[Frühstück]]="X",0.2,0)+IF(Aufstellung[[#This Row],[Mittagessen]]="X",0.4,0)+IF(Aufstellung[[#This Row],[Abendessen]]="X",0.4,0))</f>
        <v/>
      </c>
      <c r="J129" s="13" t="str">
        <f>IF(Aufstellung[[#This Row],[Datum]]="","",MIN(VLOOKUP(Aufstellung[[#This Row],[Land]],VMA[],2,FALSE)*Aufstellung[[#This Row],[Kürzung in %]],Aufstellung[[#This Row],[VMA
brutto]]))</f>
        <v/>
      </c>
      <c r="K129" s="13" t="str">
        <f>IF(Aufstellung[[#This Row],[Datum]]="","",Aufstellung[[#This Row],[VMA
brutto]]-Aufstellung[[#This Row],[VMA
Kürzung]])</f>
        <v/>
      </c>
      <c r="L129" s="33"/>
      <c r="M129" s="22" t="str">
        <f>IF(Aufstellung[[#This Row],[Datum]]="","",Aufstellung[[#This Row],[gefahrene km mit Privat-Kfz]]*0.3)</f>
        <v/>
      </c>
    </row>
    <row r="130" spans="1:13" ht="21.2" customHeight="1" x14ac:dyDescent="0.3">
      <c r="A130" s="37"/>
      <c r="B130" s="31"/>
      <c r="C130" s="34"/>
      <c r="D130" s="35"/>
      <c r="E130" s="13" t="str">
        <f>IF(Aufstellung[[#This Row],[Datum]]="","",IF(OR(Aufstellung[[#This Row],[Auswärtstätigkeit]]=$B$7,Aufstellung[[#This Row],[Auswärtstätigkeit]]=$B$8),VLOOKUP(Aufstellung[[#This Row],[Land]],VMA[],3,FALSE),IF(Aufstellung[[#This Row],[Auswärtstätigkeit]]=$B$9,VLOOKUP(Aufstellung[[#This Row],[Land]],VMA[],2,FALSE),"FEHLER")))</f>
        <v/>
      </c>
      <c r="F130" s="36"/>
      <c r="G130" s="36"/>
      <c r="H130" s="34"/>
      <c r="I130" s="2" t="str">
        <f>IF(Aufstellung[[#This Row],[Datum]]="","",IF(Aufstellung[[#This Row],[Frühstück]]="X",0.2,0)+IF(Aufstellung[[#This Row],[Mittagessen]]="X",0.4,0)+IF(Aufstellung[[#This Row],[Abendessen]]="X",0.4,0))</f>
        <v/>
      </c>
      <c r="J130" s="13" t="str">
        <f>IF(Aufstellung[[#This Row],[Datum]]="","",MIN(VLOOKUP(Aufstellung[[#This Row],[Land]],VMA[],2,FALSE)*Aufstellung[[#This Row],[Kürzung in %]],Aufstellung[[#This Row],[VMA
brutto]]))</f>
        <v/>
      </c>
      <c r="K130" s="13" t="str">
        <f>IF(Aufstellung[[#This Row],[Datum]]="","",Aufstellung[[#This Row],[VMA
brutto]]-Aufstellung[[#This Row],[VMA
Kürzung]])</f>
        <v/>
      </c>
      <c r="L130" s="33"/>
      <c r="M130" s="22" t="str">
        <f>IF(Aufstellung[[#This Row],[Datum]]="","",Aufstellung[[#This Row],[gefahrene km mit Privat-Kfz]]*0.3)</f>
        <v/>
      </c>
    </row>
    <row r="131" spans="1:13" ht="21.2" customHeight="1" x14ac:dyDescent="0.3">
      <c r="A131" s="37"/>
      <c r="B131" s="31"/>
      <c r="C131" s="34"/>
      <c r="D131" s="35"/>
      <c r="E131" s="13" t="str">
        <f>IF(Aufstellung[[#This Row],[Datum]]="","",IF(OR(Aufstellung[[#This Row],[Auswärtstätigkeit]]=$B$7,Aufstellung[[#This Row],[Auswärtstätigkeit]]=$B$8),VLOOKUP(Aufstellung[[#This Row],[Land]],VMA[],3,FALSE),IF(Aufstellung[[#This Row],[Auswärtstätigkeit]]=$B$9,VLOOKUP(Aufstellung[[#This Row],[Land]],VMA[],2,FALSE),"FEHLER")))</f>
        <v/>
      </c>
      <c r="F131" s="36"/>
      <c r="G131" s="36"/>
      <c r="H131" s="34"/>
      <c r="I131" s="2" t="str">
        <f>IF(Aufstellung[[#This Row],[Datum]]="","",IF(Aufstellung[[#This Row],[Frühstück]]="X",0.2,0)+IF(Aufstellung[[#This Row],[Mittagessen]]="X",0.4,0)+IF(Aufstellung[[#This Row],[Abendessen]]="X",0.4,0))</f>
        <v/>
      </c>
      <c r="J131" s="13" t="str">
        <f>IF(Aufstellung[[#This Row],[Datum]]="","",MIN(VLOOKUP(Aufstellung[[#This Row],[Land]],VMA[],2,FALSE)*Aufstellung[[#This Row],[Kürzung in %]],Aufstellung[[#This Row],[VMA
brutto]]))</f>
        <v/>
      </c>
      <c r="K131" s="13" t="str">
        <f>IF(Aufstellung[[#This Row],[Datum]]="","",Aufstellung[[#This Row],[VMA
brutto]]-Aufstellung[[#This Row],[VMA
Kürzung]])</f>
        <v/>
      </c>
      <c r="L131" s="33"/>
      <c r="M131" s="22" t="str">
        <f>IF(Aufstellung[[#This Row],[Datum]]="","",Aufstellung[[#This Row],[gefahrene km mit Privat-Kfz]]*0.3)</f>
        <v/>
      </c>
    </row>
    <row r="132" spans="1:13" ht="21.2" customHeight="1" x14ac:dyDescent="0.3">
      <c r="A132" s="37"/>
      <c r="B132" s="31"/>
      <c r="C132" s="34"/>
      <c r="D132" s="35"/>
      <c r="E132" s="13" t="str">
        <f>IF(Aufstellung[[#This Row],[Datum]]="","",IF(OR(Aufstellung[[#This Row],[Auswärtstätigkeit]]=$B$7,Aufstellung[[#This Row],[Auswärtstätigkeit]]=$B$8),VLOOKUP(Aufstellung[[#This Row],[Land]],VMA[],3,FALSE),IF(Aufstellung[[#This Row],[Auswärtstätigkeit]]=$B$9,VLOOKUP(Aufstellung[[#This Row],[Land]],VMA[],2,FALSE),"FEHLER")))</f>
        <v/>
      </c>
      <c r="F132" s="36"/>
      <c r="G132" s="36"/>
      <c r="H132" s="34"/>
      <c r="I132" s="2" t="str">
        <f>IF(Aufstellung[[#This Row],[Datum]]="","",IF(Aufstellung[[#This Row],[Frühstück]]="X",0.2,0)+IF(Aufstellung[[#This Row],[Mittagessen]]="X",0.4,0)+IF(Aufstellung[[#This Row],[Abendessen]]="X",0.4,0))</f>
        <v/>
      </c>
      <c r="J132" s="13" t="str">
        <f>IF(Aufstellung[[#This Row],[Datum]]="","",MIN(VLOOKUP(Aufstellung[[#This Row],[Land]],VMA[],2,FALSE)*Aufstellung[[#This Row],[Kürzung in %]],Aufstellung[[#This Row],[VMA
brutto]]))</f>
        <v/>
      </c>
      <c r="K132" s="13" t="str">
        <f>IF(Aufstellung[[#This Row],[Datum]]="","",Aufstellung[[#This Row],[VMA
brutto]]-Aufstellung[[#This Row],[VMA
Kürzung]])</f>
        <v/>
      </c>
      <c r="L132" s="33"/>
      <c r="M132" s="22" t="str">
        <f>IF(Aufstellung[[#This Row],[Datum]]="","",Aufstellung[[#This Row],[gefahrene km mit Privat-Kfz]]*0.3)</f>
        <v/>
      </c>
    </row>
    <row r="133" spans="1:13" ht="21.2" customHeight="1" x14ac:dyDescent="0.3">
      <c r="A133" s="37"/>
      <c r="B133" s="31"/>
      <c r="C133" s="34"/>
      <c r="D133" s="35"/>
      <c r="E133" s="13" t="str">
        <f>IF(Aufstellung[[#This Row],[Datum]]="","",IF(OR(Aufstellung[[#This Row],[Auswärtstätigkeit]]=$B$7,Aufstellung[[#This Row],[Auswärtstätigkeit]]=$B$8),VLOOKUP(Aufstellung[[#This Row],[Land]],VMA[],3,FALSE),IF(Aufstellung[[#This Row],[Auswärtstätigkeit]]=$B$9,VLOOKUP(Aufstellung[[#This Row],[Land]],VMA[],2,FALSE),"FEHLER")))</f>
        <v/>
      </c>
      <c r="F133" s="36"/>
      <c r="G133" s="36"/>
      <c r="H133" s="34"/>
      <c r="I133" s="2" t="str">
        <f>IF(Aufstellung[[#This Row],[Datum]]="","",IF(Aufstellung[[#This Row],[Frühstück]]="X",0.2,0)+IF(Aufstellung[[#This Row],[Mittagessen]]="X",0.4,0)+IF(Aufstellung[[#This Row],[Abendessen]]="X",0.4,0))</f>
        <v/>
      </c>
      <c r="J133" s="13" t="str">
        <f>IF(Aufstellung[[#This Row],[Datum]]="","",MIN(VLOOKUP(Aufstellung[[#This Row],[Land]],VMA[],2,FALSE)*Aufstellung[[#This Row],[Kürzung in %]],Aufstellung[[#This Row],[VMA
brutto]]))</f>
        <v/>
      </c>
      <c r="K133" s="13" t="str">
        <f>IF(Aufstellung[[#This Row],[Datum]]="","",Aufstellung[[#This Row],[VMA
brutto]]-Aufstellung[[#This Row],[VMA
Kürzung]])</f>
        <v/>
      </c>
      <c r="L133" s="33"/>
      <c r="M133" s="22" t="str">
        <f>IF(Aufstellung[[#This Row],[Datum]]="","",Aufstellung[[#This Row],[gefahrene km mit Privat-Kfz]]*0.3)</f>
        <v/>
      </c>
    </row>
    <row r="134" spans="1:13" ht="21.2" customHeight="1" x14ac:dyDescent="0.3">
      <c r="A134" s="37"/>
      <c r="B134" s="31"/>
      <c r="C134" s="34"/>
      <c r="D134" s="35"/>
      <c r="E134" s="13" t="str">
        <f>IF(Aufstellung[[#This Row],[Datum]]="","",IF(OR(Aufstellung[[#This Row],[Auswärtstätigkeit]]=$B$7,Aufstellung[[#This Row],[Auswärtstätigkeit]]=$B$8),VLOOKUP(Aufstellung[[#This Row],[Land]],VMA[],3,FALSE),IF(Aufstellung[[#This Row],[Auswärtstätigkeit]]=$B$9,VLOOKUP(Aufstellung[[#This Row],[Land]],VMA[],2,FALSE),"FEHLER")))</f>
        <v/>
      </c>
      <c r="F134" s="36"/>
      <c r="G134" s="36"/>
      <c r="H134" s="34"/>
      <c r="I134" s="2" t="str">
        <f>IF(Aufstellung[[#This Row],[Datum]]="","",IF(Aufstellung[[#This Row],[Frühstück]]="X",0.2,0)+IF(Aufstellung[[#This Row],[Mittagessen]]="X",0.4,0)+IF(Aufstellung[[#This Row],[Abendessen]]="X",0.4,0))</f>
        <v/>
      </c>
      <c r="J134" s="13" t="str">
        <f>IF(Aufstellung[[#This Row],[Datum]]="","",MIN(VLOOKUP(Aufstellung[[#This Row],[Land]],VMA[],2,FALSE)*Aufstellung[[#This Row],[Kürzung in %]],Aufstellung[[#This Row],[VMA
brutto]]))</f>
        <v/>
      </c>
      <c r="K134" s="13" t="str">
        <f>IF(Aufstellung[[#This Row],[Datum]]="","",Aufstellung[[#This Row],[VMA
brutto]]-Aufstellung[[#This Row],[VMA
Kürzung]])</f>
        <v/>
      </c>
      <c r="L134" s="33"/>
      <c r="M134" s="22" t="str">
        <f>IF(Aufstellung[[#This Row],[Datum]]="","",Aufstellung[[#This Row],[gefahrene km mit Privat-Kfz]]*0.3)</f>
        <v/>
      </c>
    </row>
    <row r="135" spans="1:13" ht="21.2" customHeight="1" x14ac:dyDescent="0.3">
      <c r="A135" s="37"/>
      <c r="B135" s="31"/>
      <c r="C135" s="34"/>
      <c r="D135" s="35"/>
      <c r="E135" s="13" t="str">
        <f>IF(Aufstellung[[#This Row],[Datum]]="","",IF(OR(Aufstellung[[#This Row],[Auswärtstätigkeit]]=$B$7,Aufstellung[[#This Row],[Auswärtstätigkeit]]=$B$8),VLOOKUP(Aufstellung[[#This Row],[Land]],VMA[],3,FALSE),IF(Aufstellung[[#This Row],[Auswärtstätigkeit]]=$B$9,VLOOKUP(Aufstellung[[#This Row],[Land]],VMA[],2,FALSE),"FEHLER")))</f>
        <v/>
      </c>
      <c r="F135" s="36"/>
      <c r="G135" s="36"/>
      <c r="H135" s="34"/>
      <c r="I135" s="2" t="str">
        <f>IF(Aufstellung[[#This Row],[Datum]]="","",IF(Aufstellung[[#This Row],[Frühstück]]="X",0.2,0)+IF(Aufstellung[[#This Row],[Mittagessen]]="X",0.4,0)+IF(Aufstellung[[#This Row],[Abendessen]]="X",0.4,0))</f>
        <v/>
      </c>
      <c r="J135" s="13" t="str">
        <f>IF(Aufstellung[[#This Row],[Datum]]="","",MIN(VLOOKUP(Aufstellung[[#This Row],[Land]],VMA[],2,FALSE)*Aufstellung[[#This Row],[Kürzung in %]],Aufstellung[[#This Row],[VMA
brutto]]))</f>
        <v/>
      </c>
      <c r="K135" s="13" t="str">
        <f>IF(Aufstellung[[#This Row],[Datum]]="","",Aufstellung[[#This Row],[VMA
brutto]]-Aufstellung[[#This Row],[VMA
Kürzung]])</f>
        <v/>
      </c>
      <c r="L135" s="33"/>
      <c r="M135" s="22" t="str">
        <f>IF(Aufstellung[[#This Row],[Datum]]="","",Aufstellung[[#This Row],[gefahrene km mit Privat-Kfz]]*0.3)</f>
        <v/>
      </c>
    </row>
    <row r="136" spans="1:13" ht="21.2" customHeight="1" x14ac:dyDescent="0.3">
      <c r="A136" s="37"/>
      <c r="B136" s="31"/>
      <c r="C136" s="34"/>
      <c r="D136" s="35"/>
      <c r="E136" s="13" t="str">
        <f>IF(Aufstellung[[#This Row],[Datum]]="","",IF(OR(Aufstellung[[#This Row],[Auswärtstätigkeit]]=$B$7,Aufstellung[[#This Row],[Auswärtstätigkeit]]=$B$8),VLOOKUP(Aufstellung[[#This Row],[Land]],VMA[],3,FALSE),IF(Aufstellung[[#This Row],[Auswärtstätigkeit]]=$B$9,VLOOKUP(Aufstellung[[#This Row],[Land]],VMA[],2,FALSE),"FEHLER")))</f>
        <v/>
      </c>
      <c r="F136" s="36"/>
      <c r="G136" s="36"/>
      <c r="H136" s="34"/>
      <c r="I136" s="2" t="str">
        <f>IF(Aufstellung[[#This Row],[Datum]]="","",IF(Aufstellung[[#This Row],[Frühstück]]="X",0.2,0)+IF(Aufstellung[[#This Row],[Mittagessen]]="X",0.4,0)+IF(Aufstellung[[#This Row],[Abendessen]]="X",0.4,0))</f>
        <v/>
      </c>
      <c r="J136" s="13" t="str">
        <f>IF(Aufstellung[[#This Row],[Datum]]="","",MIN(VLOOKUP(Aufstellung[[#This Row],[Land]],VMA[],2,FALSE)*Aufstellung[[#This Row],[Kürzung in %]],Aufstellung[[#This Row],[VMA
brutto]]))</f>
        <v/>
      </c>
      <c r="K136" s="13" t="str">
        <f>IF(Aufstellung[[#This Row],[Datum]]="","",Aufstellung[[#This Row],[VMA
brutto]]-Aufstellung[[#This Row],[VMA
Kürzung]])</f>
        <v/>
      </c>
      <c r="L136" s="33"/>
      <c r="M136" s="22" t="str">
        <f>IF(Aufstellung[[#This Row],[Datum]]="","",Aufstellung[[#This Row],[gefahrene km mit Privat-Kfz]]*0.3)</f>
        <v/>
      </c>
    </row>
    <row r="137" spans="1:13" ht="21.2" customHeight="1" x14ac:dyDescent="0.3">
      <c r="A137" s="37"/>
      <c r="B137" s="31"/>
      <c r="C137" s="34"/>
      <c r="D137" s="35"/>
      <c r="E137" s="13" t="str">
        <f>IF(Aufstellung[[#This Row],[Datum]]="","",IF(OR(Aufstellung[[#This Row],[Auswärtstätigkeit]]=$B$7,Aufstellung[[#This Row],[Auswärtstätigkeit]]=$B$8),VLOOKUP(Aufstellung[[#This Row],[Land]],VMA[],3,FALSE),IF(Aufstellung[[#This Row],[Auswärtstätigkeit]]=$B$9,VLOOKUP(Aufstellung[[#This Row],[Land]],VMA[],2,FALSE),"FEHLER")))</f>
        <v/>
      </c>
      <c r="F137" s="36"/>
      <c r="G137" s="36"/>
      <c r="H137" s="34"/>
      <c r="I137" s="2" t="str">
        <f>IF(Aufstellung[[#This Row],[Datum]]="","",IF(Aufstellung[[#This Row],[Frühstück]]="X",0.2,0)+IF(Aufstellung[[#This Row],[Mittagessen]]="X",0.4,0)+IF(Aufstellung[[#This Row],[Abendessen]]="X",0.4,0))</f>
        <v/>
      </c>
      <c r="J137" s="13" t="str">
        <f>IF(Aufstellung[[#This Row],[Datum]]="","",MIN(VLOOKUP(Aufstellung[[#This Row],[Land]],VMA[],2,FALSE)*Aufstellung[[#This Row],[Kürzung in %]],Aufstellung[[#This Row],[VMA
brutto]]))</f>
        <v/>
      </c>
      <c r="K137" s="13" t="str">
        <f>IF(Aufstellung[[#This Row],[Datum]]="","",Aufstellung[[#This Row],[VMA
brutto]]-Aufstellung[[#This Row],[VMA
Kürzung]])</f>
        <v/>
      </c>
      <c r="L137" s="33"/>
      <c r="M137" s="22" t="str">
        <f>IF(Aufstellung[[#This Row],[Datum]]="","",Aufstellung[[#This Row],[gefahrene km mit Privat-Kfz]]*0.3)</f>
        <v/>
      </c>
    </row>
    <row r="138" spans="1:13" ht="21.2" customHeight="1" x14ac:dyDescent="0.3">
      <c r="A138" s="37"/>
      <c r="B138" s="31"/>
      <c r="C138" s="34"/>
      <c r="D138" s="35"/>
      <c r="E138" s="13" t="str">
        <f>IF(Aufstellung[[#This Row],[Datum]]="","",IF(OR(Aufstellung[[#This Row],[Auswärtstätigkeit]]=$B$7,Aufstellung[[#This Row],[Auswärtstätigkeit]]=$B$8),VLOOKUP(Aufstellung[[#This Row],[Land]],VMA[],3,FALSE),IF(Aufstellung[[#This Row],[Auswärtstätigkeit]]=$B$9,VLOOKUP(Aufstellung[[#This Row],[Land]],VMA[],2,FALSE),"FEHLER")))</f>
        <v/>
      </c>
      <c r="F138" s="36"/>
      <c r="G138" s="36"/>
      <c r="H138" s="34"/>
      <c r="I138" s="2" t="str">
        <f>IF(Aufstellung[[#This Row],[Datum]]="","",IF(Aufstellung[[#This Row],[Frühstück]]="X",0.2,0)+IF(Aufstellung[[#This Row],[Mittagessen]]="X",0.4,0)+IF(Aufstellung[[#This Row],[Abendessen]]="X",0.4,0))</f>
        <v/>
      </c>
      <c r="J138" s="13" t="str">
        <f>IF(Aufstellung[[#This Row],[Datum]]="","",MIN(VLOOKUP(Aufstellung[[#This Row],[Land]],VMA[],2,FALSE)*Aufstellung[[#This Row],[Kürzung in %]],Aufstellung[[#This Row],[VMA
brutto]]))</f>
        <v/>
      </c>
      <c r="K138" s="13" t="str">
        <f>IF(Aufstellung[[#This Row],[Datum]]="","",Aufstellung[[#This Row],[VMA
brutto]]-Aufstellung[[#This Row],[VMA
Kürzung]])</f>
        <v/>
      </c>
      <c r="L138" s="33"/>
      <c r="M138" s="22" t="str">
        <f>IF(Aufstellung[[#This Row],[Datum]]="","",Aufstellung[[#This Row],[gefahrene km mit Privat-Kfz]]*0.3)</f>
        <v/>
      </c>
    </row>
    <row r="139" spans="1:13" ht="21.2" customHeight="1" x14ac:dyDescent="0.3">
      <c r="A139" s="37"/>
      <c r="B139" s="31"/>
      <c r="C139" s="34"/>
      <c r="D139" s="35"/>
      <c r="E139" s="13" t="str">
        <f>IF(Aufstellung[[#This Row],[Datum]]="","",IF(OR(Aufstellung[[#This Row],[Auswärtstätigkeit]]=$B$7,Aufstellung[[#This Row],[Auswärtstätigkeit]]=$B$8),VLOOKUP(Aufstellung[[#This Row],[Land]],VMA[],3,FALSE),IF(Aufstellung[[#This Row],[Auswärtstätigkeit]]=$B$9,VLOOKUP(Aufstellung[[#This Row],[Land]],VMA[],2,FALSE),"FEHLER")))</f>
        <v/>
      </c>
      <c r="F139" s="36"/>
      <c r="G139" s="36"/>
      <c r="H139" s="34"/>
      <c r="I139" s="2" t="str">
        <f>IF(Aufstellung[[#This Row],[Datum]]="","",IF(Aufstellung[[#This Row],[Frühstück]]="X",0.2,0)+IF(Aufstellung[[#This Row],[Mittagessen]]="X",0.4,0)+IF(Aufstellung[[#This Row],[Abendessen]]="X",0.4,0))</f>
        <v/>
      </c>
      <c r="J139" s="13" t="str">
        <f>IF(Aufstellung[[#This Row],[Datum]]="","",MIN(VLOOKUP(Aufstellung[[#This Row],[Land]],VMA[],2,FALSE)*Aufstellung[[#This Row],[Kürzung in %]],Aufstellung[[#This Row],[VMA
brutto]]))</f>
        <v/>
      </c>
      <c r="K139" s="13" t="str">
        <f>IF(Aufstellung[[#This Row],[Datum]]="","",Aufstellung[[#This Row],[VMA
brutto]]-Aufstellung[[#This Row],[VMA
Kürzung]])</f>
        <v/>
      </c>
      <c r="L139" s="33"/>
      <c r="M139" s="22" t="str">
        <f>IF(Aufstellung[[#This Row],[Datum]]="","",Aufstellung[[#This Row],[gefahrene km mit Privat-Kfz]]*0.3)</f>
        <v/>
      </c>
    </row>
    <row r="140" spans="1:13" ht="21.2" customHeight="1" x14ac:dyDescent="0.3">
      <c r="A140" s="37"/>
      <c r="B140" s="31"/>
      <c r="C140" s="34"/>
      <c r="D140" s="35"/>
      <c r="E140" s="13" t="str">
        <f>IF(Aufstellung[[#This Row],[Datum]]="","",IF(OR(Aufstellung[[#This Row],[Auswärtstätigkeit]]=$B$7,Aufstellung[[#This Row],[Auswärtstätigkeit]]=$B$8),VLOOKUP(Aufstellung[[#This Row],[Land]],VMA[],3,FALSE),IF(Aufstellung[[#This Row],[Auswärtstätigkeit]]=$B$9,VLOOKUP(Aufstellung[[#This Row],[Land]],VMA[],2,FALSE),"FEHLER")))</f>
        <v/>
      </c>
      <c r="F140" s="36"/>
      <c r="G140" s="36"/>
      <c r="H140" s="34"/>
      <c r="I140" s="2" t="str">
        <f>IF(Aufstellung[[#This Row],[Datum]]="","",IF(Aufstellung[[#This Row],[Frühstück]]="X",0.2,0)+IF(Aufstellung[[#This Row],[Mittagessen]]="X",0.4,0)+IF(Aufstellung[[#This Row],[Abendessen]]="X",0.4,0))</f>
        <v/>
      </c>
      <c r="J140" s="13" t="str">
        <f>IF(Aufstellung[[#This Row],[Datum]]="","",MIN(VLOOKUP(Aufstellung[[#This Row],[Land]],VMA[],2,FALSE)*Aufstellung[[#This Row],[Kürzung in %]],Aufstellung[[#This Row],[VMA
brutto]]))</f>
        <v/>
      </c>
      <c r="K140" s="13" t="str">
        <f>IF(Aufstellung[[#This Row],[Datum]]="","",Aufstellung[[#This Row],[VMA
brutto]]-Aufstellung[[#This Row],[VMA
Kürzung]])</f>
        <v/>
      </c>
      <c r="L140" s="33"/>
      <c r="M140" s="22" t="str">
        <f>IF(Aufstellung[[#This Row],[Datum]]="","",Aufstellung[[#This Row],[gefahrene km mit Privat-Kfz]]*0.3)</f>
        <v/>
      </c>
    </row>
    <row r="141" spans="1:13" ht="21.2" customHeight="1" x14ac:dyDescent="0.3">
      <c r="A141" s="37"/>
      <c r="B141" s="31"/>
      <c r="C141" s="34"/>
      <c r="D141" s="35"/>
      <c r="E141" s="13" t="str">
        <f>IF(Aufstellung[[#This Row],[Datum]]="","",IF(OR(Aufstellung[[#This Row],[Auswärtstätigkeit]]=$B$7,Aufstellung[[#This Row],[Auswärtstätigkeit]]=$B$8),VLOOKUP(Aufstellung[[#This Row],[Land]],VMA[],3,FALSE),IF(Aufstellung[[#This Row],[Auswärtstätigkeit]]=$B$9,VLOOKUP(Aufstellung[[#This Row],[Land]],VMA[],2,FALSE),"FEHLER")))</f>
        <v/>
      </c>
      <c r="F141" s="36"/>
      <c r="G141" s="36"/>
      <c r="H141" s="34"/>
      <c r="I141" s="2" t="str">
        <f>IF(Aufstellung[[#This Row],[Datum]]="","",IF(Aufstellung[[#This Row],[Frühstück]]="X",0.2,0)+IF(Aufstellung[[#This Row],[Mittagessen]]="X",0.4,0)+IF(Aufstellung[[#This Row],[Abendessen]]="X",0.4,0))</f>
        <v/>
      </c>
      <c r="J141" s="13" t="str">
        <f>IF(Aufstellung[[#This Row],[Datum]]="","",MIN(VLOOKUP(Aufstellung[[#This Row],[Land]],VMA[],2,FALSE)*Aufstellung[[#This Row],[Kürzung in %]],Aufstellung[[#This Row],[VMA
brutto]]))</f>
        <v/>
      </c>
      <c r="K141" s="13" t="str">
        <f>IF(Aufstellung[[#This Row],[Datum]]="","",Aufstellung[[#This Row],[VMA
brutto]]-Aufstellung[[#This Row],[VMA
Kürzung]])</f>
        <v/>
      </c>
      <c r="L141" s="33"/>
      <c r="M141" s="22" t="str">
        <f>IF(Aufstellung[[#This Row],[Datum]]="","",Aufstellung[[#This Row],[gefahrene km mit Privat-Kfz]]*0.3)</f>
        <v/>
      </c>
    </row>
    <row r="142" spans="1:13" ht="21.2" customHeight="1" x14ac:dyDescent="0.3">
      <c r="A142" s="37"/>
      <c r="B142" s="31"/>
      <c r="C142" s="34"/>
      <c r="D142" s="35"/>
      <c r="E142" s="13" t="str">
        <f>IF(Aufstellung[[#This Row],[Datum]]="","",IF(OR(Aufstellung[[#This Row],[Auswärtstätigkeit]]=$B$7,Aufstellung[[#This Row],[Auswärtstätigkeit]]=$B$8),VLOOKUP(Aufstellung[[#This Row],[Land]],VMA[],3,FALSE),IF(Aufstellung[[#This Row],[Auswärtstätigkeit]]=$B$9,VLOOKUP(Aufstellung[[#This Row],[Land]],VMA[],2,FALSE),"FEHLER")))</f>
        <v/>
      </c>
      <c r="F142" s="36"/>
      <c r="G142" s="36"/>
      <c r="H142" s="34"/>
      <c r="I142" s="2" t="str">
        <f>IF(Aufstellung[[#This Row],[Datum]]="","",IF(Aufstellung[[#This Row],[Frühstück]]="X",0.2,0)+IF(Aufstellung[[#This Row],[Mittagessen]]="X",0.4,0)+IF(Aufstellung[[#This Row],[Abendessen]]="X",0.4,0))</f>
        <v/>
      </c>
      <c r="J142" s="13" t="str">
        <f>IF(Aufstellung[[#This Row],[Datum]]="","",MIN(VLOOKUP(Aufstellung[[#This Row],[Land]],VMA[],2,FALSE)*Aufstellung[[#This Row],[Kürzung in %]],Aufstellung[[#This Row],[VMA
brutto]]))</f>
        <v/>
      </c>
      <c r="K142" s="13" t="str">
        <f>IF(Aufstellung[[#This Row],[Datum]]="","",Aufstellung[[#This Row],[VMA
brutto]]-Aufstellung[[#This Row],[VMA
Kürzung]])</f>
        <v/>
      </c>
      <c r="L142" s="33"/>
      <c r="M142" s="22" t="str">
        <f>IF(Aufstellung[[#This Row],[Datum]]="","",Aufstellung[[#This Row],[gefahrene km mit Privat-Kfz]]*0.3)</f>
        <v/>
      </c>
    </row>
    <row r="143" spans="1:13" ht="21.2" customHeight="1" x14ac:dyDescent="0.3">
      <c r="A143" s="37"/>
      <c r="B143" s="31"/>
      <c r="C143" s="34"/>
      <c r="D143" s="35"/>
      <c r="E143" s="13" t="str">
        <f>IF(Aufstellung[[#This Row],[Datum]]="","",IF(OR(Aufstellung[[#This Row],[Auswärtstätigkeit]]=$B$7,Aufstellung[[#This Row],[Auswärtstätigkeit]]=$B$8),VLOOKUP(Aufstellung[[#This Row],[Land]],VMA[],3,FALSE),IF(Aufstellung[[#This Row],[Auswärtstätigkeit]]=$B$9,VLOOKUP(Aufstellung[[#This Row],[Land]],VMA[],2,FALSE),"FEHLER")))</f>
        <v/>
      </c>
      <c r="F143" s="36"/>
      <c r="G143" s="36"/>
      <c r="H143" s="34"/>
      <c r="I143" s="2" t="str">
        <f>IF(Aufstellung[[#This Row],[Datum]]="","",IF(Aufstellung[[#This Row],[Frühstück]]="X",0.2,0)+IF(Aufstellung[[#This Row],[Mittagessen]]="X",0.4,0)+IF(Aufstellung[[#This Row],[Abendessen]]="X",0.4,0))</f>
        <v/>
      </c>
      <c r="J143" s="13" t="str">
        <f>IF(Aufstellung[[#This Row],[Datum]]="","",MIN(VLOOKUP(Aufstellung[[#This Row],[Land]],VMA[],2,FALSE)*Aufstellung[[#This Row],[Kürzung in %]],Aufstellung[[#This Row],[VMA
brutto]]))</f>
        <v/>
      </c>
      <c r="K143" s="13" t="str">
        <f>IF(Aufstellung[[#This Row],[Datum]]="","",Aufstellung[[#This Row],[VMA
brutto]]-Aufstellung[[#This Row],[VMA
Kürzung]])</f>
        <v/>
      </c>
      <c r="L143" s="33"/>
      <c r="M143" s="22" t="str">
        <f>IF(Aufstellung[[#This Row],[Datum]]="","",Aufstellung[[#This Row],[gefahrene km mit Privat-Kfz]]*0.3)</f>
        <v/>
      </c>
    </row>
    <row r="144" spans="1:13" ht="21.2" customHeight="1" x14ac:dyDescent="0.3">
      <c r="A144" s="37"/>
      <c r="B144" s="31"/>
      <c r="C144" s="34"/>
      <c r="D144" s="35"/>
      <c r="E144" s="13" t="str">
        <f>IF(Aufstellung[[#This Row],[Datum]]="","",IF(OR(Aufstellung[[#This Row],[Auswärtstätigkeit]]=$B$7,Aufstellung[[#This Row],[Auswärtstätigkeit]]=$B$8),VLOOKUP(Aufstellung[[#This Row],[Land]],VMA[],3,FALSE),IF(Aufstellung[[#This Row],[Auswärtstätigkeit]]=$B$9,VLOOKUP(Aufstellung[[#This Row],[Land]],VMA[],2,FALSE),"FEHLER")))</f>
        <v/>
      </c>
      <c r="F144" s="36"/>
      <c r="G144" s="36"/>
      <c r="H144" s="34"/>
      <c r="I144" s="2" t="str">
        <f>IF(Aufstellung[[#This Row],[Datum]]="","",IF(Aufstellung[[#This Row],[Frühstück]]="X",0.2,0)+IF(Aufstellung[[#This Row],[Mittagessen]]="X",0.4,0)+IF(Aufstellung[[#This Row],[Abendessen]]="X",0.4,0))</f>
        <v/>
      </c>
      <c r="J144" s="13" t="str">
        <f>IF(Aufstellung[[#This Row],[Datum]]="","",MIN(VLOOKUP(Aufstellung[[#This Row],[Land]],VMA[],2,FALSE)*Aufstellung[[#This Row],[Kürzung in %]],Aufstellung[[#This Row],[VMA
brutto]]))</f>
        <v/>
      </c>
      <c r="K144" s="13" t="str">
        <f>IF(Aufstellung[[#This Row],[Datum]]="","",Aufstellung[[#This Row],[VMA
brutto]]-Aufstellung[[#This Row],[VMA
Kürzung]])</f>
        <v/>
      </c>
      <c r="L144" s="33"/>
      <c r="M144" s="22" t="str">
        <f>IF(Aufstellung[[#This Row],[Datum]]="","",Aufstellung[[#This Row],[gefahrene km mit Privat-Kfz]]*0.3)</f>
        <v/>
      </c>
    </row>
    <row r="145" spans="1:13" ht="21.2" customHeight="1" x14ac:dyDescent="0.3">
      <c r="A145" s="37"/>
      <c r="B145" s="31"/>
      <c r="C145" s="34"/>
      <c r="D145" s="35"/>
      <c r="E145" s="13" t="str">
        <f>IF(Aufstellung[[#This Row],[Datum]]="","",IF(OR(Aufstellung[[#This Row],[Auswärtstätigkeit]]=$B$7,Aufstellung[[#This Row],[Auswärtstätigkeit]]=$B$8),VLOOKUP(Aufstellung[[#This Row],[Land]],VMA[],3,FALSE),IF(Aufstellung[[#This Row],[Auswärtstätigkeit]]=$B$9,VLOOKUP(Aufstellung[[#This Row],[Land]],VMA[],2,FALSE),"FEHLER")))</f>
        <v/>
      </c>
      <c r="F145" s="36"/>
      <c r="G145" s="36"/>
      <c r="H145" s="34"/>
      <c r="I145" s="2" t="str">
        <f>IF(Aufstellung[[#This Row],[Datum]]="","",IF(Aufstellung[[#This Row],[Frühstück]]="X",0.2,0)+IF(Aufstellung[[#This Row],[Mittagessen]]="X",0.4,0)+IF(Aufstellung[[#This Row],[Abendessen]]="X",0.4,0))</f>
        <v/>
      </c>
      <c r="J145" s="13" t="str">
        <f>IF(Aufstellung[[#This Row],[Datum]]="","",MIN(VLOOKUP(Aufstellung[[#This Row],[Land]],VMA[],2,FALSE)*Aufstellung[[#This Row],[Kürzung in %]],Aufstellung[[#This Row],[VMA
brutto]]))</f>
        <v/>
      </c>
      <c r="K145" s="13" t="str">
        <f>IF(Aufstellung[[#This Row],[Datum]]="","",Aufstellung[[#This Row],[VMA
brutto]]-Aufstellung[[#This Row],[VMA
Kürzung]])</f>
        <v/>
      </c>
      <c r="L145" s="33"/>
      <c r="M145" s="22" t="str">
        <f>IF(Aufstellung[[#This Row],[Datum]]="","",Aufstellung[[#This Row],[gefahrene km mit Privat-Kfz]]*0.3)</f>
        <v/>
      </c>
    </row>
    <row r="146" spans="1:13" ht="21.2" customHeight="1" x14ac:dyDescent="0.3">
      <c r="A146" s="37"/>
      <c r="B146" s="31"/>
      <c r="C146" s="34"/>
      <c r="D146" s="35"/>
      <c r="E146" s="13" t="str">
        <f>IF(Aufstellung[[#This Row],[Datum]]="","",IF(OR(Aufstellung[[#This Row],[Auswärtstätigkeit]]=$B$7,Aufstellung[[#This Row],[Auswärtstätigkeit]]=$B$8),VLOOKUP(Aufstellung[[#This Row],[Land]],VMA[],3,FALSE),IF(Aufstellung[[#This Row],[Auswärtstätigkeit]]=$B$9,VLOOKUP(Aufstellung[[#This Row],[Land]],VMA[],2,FALSE),"FEHLER")))</f>
        <v/>
      </c>
      <c r="F146" s="36"/>
      <c r="G146" s="36"/>
      <c r="H146" s="34"/>
      <c r="I146" s="2" t="str">
        <f>IF(Aufstellung[[#This Row],[Datum]]="","",IF(Aufstellung[[#This Row],[Frühstück]]="X",0.2,0)+IF(Aufstellung[[#This Row],[Mittagessen]]="X",0.4,0)+IF(Aufstellung[[#This Row],[Abendessen]]="X",0.4,0))</f>
        <v/>
      </c>
      <c r="J146" s="13" t="str">
        <f>IF(Aufstellung[[#This Row],[Datum]]="","",MIN(VLOOKUP(Aufstellung[[#This Row],[Land]],VMA[],2,FALSE)*Aufstellung[[#This Row],[Kürzung in %]],Aufstellung[[#This Row],[VMA
brutto]]))</f>
        <v/>
      </c>
      <c r="K146" s="13" t="str">
        <f>IF(Aufstellung[[#This Row],[Datum]]="","",Aufstellung[[#This Row],[VMA
brutto]]-Aufstellung[[#This Row],[VMA
Kürzung]])</f>
        <v/>
      </c>
      <c r="L146" s="33"/>
      <c r="M146" s="22" t="str">
        <f>IF(Aufstellung[[#This Row],[Datum]]="","",Aufstellung[[#This Row],[gefahrene km mit Privat-Kfz]]*0.3)</f>
        <v/>
      </c>
    </row>
    <row r="147" spans="1:13" ht="21.2" customHeight="1" x14ac:dyDescent="0.3">
      <c r="A147" s="37"/>
      <c r="B147" s="31"/>
      <c r="C147" s="34"/>
      <c r="D147" s="35"/>
      <c r="E147" s="13" t="str">
        <f>IF(Aufstellung[[#This Row],[Datum]]="","",IF(OR(Aufstellung[[#This Row],[Auswärtstätigkeit]]=$B$7,Aufstellung[[#This Row],[Auswärtstätigkeit]]=$B$8),VLOOKUP(Aufstellung[[#This Row],[Land]],VMA[],3,FALSE),IF(Aufstellung[[#This Row],[Auswärtstätigkeit]]=$B$9,VLOOKUP(Aufstellung[[#This Row],[Land]],VMA[],2,FALSE),"FEHLER")))</f>
        <v/>
      </c>
      <c r="F147" s="36"/>
      <c r="G147" s="36"/>
      <c r="H147" s="34"/>
      <c r="I147" s="2" t="str">
        <f>IF(Aufstellung[[#This Row],[Datum]]="","",IF(Aufstellung[[#This Row],[Frühstück]]="X",0.2,0)+IF(Aufstellung[[#This Row],[Mittagessen]]="X",0.4,0)+IF(Aufstellung[[#This Row],[Abendessen]]="X",0.4,0))</f>
        <v/>
      </c>
      <c r="J147" s="13" t="str">
        <f>IF(Aufstellung[[#This Row],[Datum]]="","",MIN(VLOOKUP(Aufstellung[[#This Row],[Land]],VMA[],2,FALSE)*Aufstellung[[#This Row],[Kürzung in %]],Aufstellung[[#This Row],[VMA
brutto]]))</f>
        <v/>
      </c>
      <c r="K147" s="13" t="str">
        <f>IF(Aufstellung[[#This Row],[Datum]]="","",Aufstellung[[#This Row],[VMA
brutto]]-Aufstellung[[#This Row],[VMA
Kürzung]])</f>
        <v/>
      </c>
      <c r="L147" s="33"/>
      <c r="M147" s="22" t="str">
        <f>IF(Aufstellung[[#This Row],[Datum]]="","",Aufstellung[[#This Row],[gefahrene km mit Privat-Kfz]]*0.3)</f>
        <v/>
      </c>
    </row>
    <row r="148" spans="1:13" ht="21.2" customHeight="1" x14ac:dyDescent="0.3">
      <c r="A148" s="37"/>
      <c r="B148" s="31"/>
      <c r="C148" s="34"/>
      <c r="D148" s="35"/>
      <c r="E148" s="13" t="str">
        <f>IF(Aufstellung[[#This Row],[Datum]]="","",IF(OR(Aufstellung[[#This Row],[Auswärtstätigkeit]]=$B$7,Aufstellung[[#This Row],[Auswärtstätigkeit]]=$B$8),VLOOKUP(Aufstellung[[#This Row],[Land]],VMA[],3,FALSE),IF(Aufstellung[[#This Row],[Auswärtstätigkeit]]=$B$9,VLOOKUP(Aufstellung[[#This Row],[Land]],VMA[],2,FALSE),"FEHLER")))</f>
        <v/>
      </c>
      <c r="F148" s="36"/>
      <c r="G148" s="36"/>
      <c r="H148" s="34"/>
      <c r="I148" s="2" t="str">
        <f>IF(Aufstellung[[#This Row],[Datum]]="","",IF(Aufstellung[[#This Row],[Frühstück]]="X",0.2,0)+IF(Aufstellung[[#This Row],[Mittagessen]]="X",0.4,0)+IF(Aufstellung[[#This Row],[Abendessen]]="X",0.4,0))</f>
        <v/>
      </c>
      <c r="J148" s="13" t="str">
        <f>IF(Aufstellung[[#This Row],[Datum]]="","",MIN(VLOOKUP(Aufstellung[[#This Row],[Land]],VMA[],2,FALSE)*Aufstellung[[#This Row],[Kürzung in %]],Aufstellung[[#This Row],[VMA
brutto]]))</f>
        <v/>
      </c>
      <c r="K148" s="13" t="str">
        <f>IF(Aufstellung[[#This Row],[Datum]]="","",Aufstellung[[#This Row],[VMA
brutto]]-Aufstellung[[#This Row],[VMA
Kürzung]])</f>
        <v/>
      </c>
      <c r="L148" s="33"/>
      <c r="M148" s="22" t="str">
        <f>IF(Aufstellung[[#This Row],[Datum]]="","",Aufstellung[[#This Row],[gefahrene km mit Privat-Kfz]]*0.3)</f>
        <v/>
      </c>
    </row>
    <row r="149" spans="1:13" ht="21.2" customHeight="1" x14ac:dyDescent="0.3">
      <c r="A149" s="37"/>
      <c r="B149" s="31"/>
      <c r="C149" s="34"/>
      <c r="D149" s="35"/>
      <c r="E149" s="13" t="str">
        <f>IF(Aufstellung[[#This Row],[Datum]]="","",IF(OR(Aufstellung[[#This Row],[Auswärtstätigkeit]]=$B$7,Aufstellung[[#This Row],[Auswärtstätigkeit]]=$B$8),VLOOKUP(Aufstellung[[#This Row],[Land]],VMA[],3,FALSE),IF(Aufstellung[[#This Row],[Auswärtstätigkeit]]=$B$9,VLOOKUP(Aufstellung[[#This Row],[Land]],VMA[],2,FALSE),"FEHLER")))</f>
        <v/>
      </c>
      <c r="F149" s="36"/>
      <c r="G149" s="36"/>
      <c r="H149" s="34"/>
      <c r="I149" s="2" t="str">
        <f>IF(Aufstellung[[#This Row],[Datum]]="","",IF(Aufstellung[[#This Row],[Frühstück]]="X",0.2,0)+IF(Aufstellung[[#This Row],[Mittagessen]]="X",0.4,0)+IF(Aufstellung[[#This Row],[Abendessen]]="X",0.4,0))</f>
        <v/>
      </c>
      <c r="J149" s="13" t="str">
        <f>IF(Aufstellung[[#This Row],[Datum]]="","",MIN(VLOOKUP(Aufstellung[[#This Row],[Land]],VMA[],2,FALSE)*Aufstellung[[#This Row],[Kürzung in %]],Aufstellung[[#This Row],[VMA
brutto]]))</f>
        <v/>
      </c>
      <c r="K149" s="13" t="str">
        <f>IF(Aufstellung[[#This Row],[Datum]]="","",Aufstellung[[#This Row],[VMA
brutto]]-Aufstellung[[#This Row],[VMA
Kürzung]])</f>
        <v/>
      </c>
      <c r="L149" s="33"/>
      <c r="M149" s="22" t="str">
        <f>IF(Aufstellung[[#This Row],[Datum]]="","",Aufstellung[[#This Row],[gefahrene km mit Privat-Kfz]]*0.3)</f>
        <v/>
      </c>
    </row>
    <row r="150" spans="1:13" ht="21.2" customHeight="1" x14ac:dyDescent="0.3">
      <c r="A150" s="37"/>
      <c r="B150" s="31"/>
      <c r="C150" s="34"/>
      <c r="D150" s="35"/>
      <c r="E150" s="13" t="str">
        <f>IF(Aufstellung[[#This Row],[Datum]]="","",IF(OR(Aufstellung[[#This Row],[Auswärtstätigkeit]]=$B$7,Aufstellung[[#This Row],[Auswärtstätigkeit]]=$B$8),VLOOKUP(Aufstellung[[#This Row],[Land]],VMA[],3,FALSE),IF(Aufstellung[[#This Row],[Auswärtstätigkeit]]=$B$9,VLOOKUP(Aufstellung[[#This Row],[Land]],VMA[],2,FALSE),"FEHLER")))</f>
        <v/>
      </c>
      <c r="F150" s="36"/>
      <c r="G150" s="36"/>
      <c r="H150" s="34"/>
      <c r="I150" s="2" t="str">
        <f>IF(Aufstellung[[#This Row],[Datum]]="","",IF(Aufstellung[[#This Row],[Frühstück]]="X",0.2,0)+IF(Aufstellung[[#This Row],[Mittagessen]]="X",0.4,0)+IF(Aufstellung[[#This Row],[Abendessen]]="X",0.4,0))</f>
        <v/>
      </c>
      <c r="J150" s="13" t="str">
        <f>IF(Aufstellung[[#This Row],[Datum]]="","",MIN(VLOOKUP(Aufstellung[[#This Row],[Land]],VMA[],2,FALSE)*Aufstellung[[#This Row],[Kürzung in %]],Aufstellung[[#This Row],[VMA
brutto]]))</f>
        <v/>
      </c>
      <c r="K150" s="13" t="str">
        <f>IF(Aufstellung[[#This Row],[Datum]]="","",Aufstellung[[#This Row],[VMA
brutto]]-Aufstellung[[#This Row],[VMA
Kürzung]])</f>
        <v/>
      </c>
      <c r="L150" s="33"/>
      <c r="M150" s="22" t="str">
        <f>IF(Aufstellung[[#This Row],[Datum]]="","",Aufstellung[[#This Row],[gefahrene km mit Privat-Kfz]]*0.3)</f>
        <v/>
      </c>
    </row>
    <row r="151" spans="1:13" ht="21.2" customHeight="1" x14ac:dyDescent="0.3">
      <c r="A151" s="37"/>
      <c r="B151" s="31"/>
      <c r="C151" s="34"/>
      <c r="D151" s="35"/>
      <c r="E151" s="13" t="str">
        <f>IF(Aufstellung[[#This Row],[Datum]]="","",IF(OR(Aufstellung[[#This Row],[Auswärtstätigkeit]]=$B$7,Aufstellung[[#This Row],[Auswärtstätigkeit]]=$B$8),VLOOKUP(Aufstellung[[#This Row],[Land]],VMA[],3,FALSE),IF(Aufstellung[[#This Row],[Auswärtstätigkeit]]=$B$9,VLOOKUP(Aufstellung[[#This Row],[Land]],VMA[],2,FALSE),"FEHLER")))</f>
        <v/>
      </c>
      <c r="F151" s="36"/>
      <c r="G151" s="36"/>
      <c r="H151" s="34"/>
      <c r="I151" s="2" t="str">
        <f>IF(Aufstellung[[#This Row],[Datum]]="","",IF(Aufstellung[[#This Row],[Frühstück]]="X",0.2,0)+IF(Aufstellung[[#This Row],[Mittagessen]]="X",0.4,0)+IF(Aufstellung[[#This Row],[Abendessen]]="X",0.4,0))</f>
        <v/>
      </c>
      <c r="J151" s="13" t="str">
        <f>IF(Aufstellung[[#This Row],[Datum]]="","",MIN(VLOOKUP(Aufstellung[[#This Row],[Land]],VMA[],2,FALSE)*Aufstellung[[#This Row],[Kürzung in %]],Aufstellung[[#This Row],[VMA
brutto]]))</f>
        <v/>
      </c>
      <c r="K151" s="13" t="str">
        <f>IF(Aufstellung[[#This Row],[Datum]]="","",Aufstellung[[#This Row],[VMA
brutto]]-Aufstellung[[#This Row],[VMA
Kürzung]])</f>
        <v/>
      </c>
      <c r="L151" s="33"/>
      <c r="M151" s="22" t="str">
        <f>IF(Aufstellung[[#This Row],[Datum]]="","",Aufstellung[[#This Row],[gefahrene km mit Privat-Kfz]]*0.3)</f>
        <v/>
      </c>
    </row>
    <row r="152" spans="1:13" ht="21.2" customHeight="1" x14ac:dyDescent="0.3">
      <c r="A152" s="37"/>
      <c r="B152" s="31"/>
      <c r="C152" s="34"/>
      <c r="D152" s="35"/>
      <c r="E152" s="13" t="str">
        <f>IF(Aufstellung[[#This Row],[Datum]]="","",IF(OR(Aufstellung[[#This Row],[Auswärtstätigkeit]]=$B$7,Aufstellung[[#This Row],[Auswärtstätigkeit]]=$B$8),VLOOKUP(Aufstellung[[#This Row],[Land]],VMA[],3,FALSE),IF(Aufstellung[[#This Row],[Auswärtstätigkeit]]=$B$9,VLOOKUP(Aufstellung[[#This Row],[Land]],VMA[],2,FALSE),"FEHLER")))</f>
        <v/>
      </c>
      <c r="F152" s="36"/>
      <c r="G152" s="36"/>
      <c r="H152" s="34"/>
      <c r="I152" s="2" t="str">
        <f>IF(Aufstellung[[#This Row],[Datum]]="","",IF(Aufstellung[[#This Row],[Frühstück]]="X",0.2,0)+IF(Aufstellung[[#This Row],[Mittagessen]]="X",0.4,0)+IF(Aufstellung[[#This Row],[Abendessen]]="X",0.4,0))</f>
        <v/>
      </c>
      <c r="J152" s="13" t="str">
        <f>IF(Aufstellung[[#This Row],[Datum]]="","",MIN(VLOOKUP(Aufstellung[[#This Row],[Land]],VMA[],2,FALSE)*Aufstellung[[#This Row],[Kürzung in %]],Aufstellung[[#This Row],[VMA
brutto]]))</f>
        <v/>
      </c>
      <c r="K152" s="13" t="str">
        <f>IF(Aufstellung[[#This Row],[Datum]]="","",Aufstellung[[#This Row],[VMA
brutto]]-Aufstellung[[#This Row],[VMA
Kürzung]])</f>
        <v/>
      </c>
      <c r="L152" s="33"/>
      <c r="M152" s="22" t="str">
        <f>IF(Aufstellung[[#This Row],[Datum]]="","",Aufstellung[[#This Row],[gefahrene km mit Privat-Kfz]]*0.3)</f>
        <v/>
      </c>
    </row>
    <row r="153" spans="1:13" ht="21.2" customHeight="1" x14ac:dyDescent="0.3">
      <c r="A153" s="37"/>
      <c r="B153" s="31"/>
      <c r="C153" s="34"/>
      <c r="D153" s="35"/>
      <c r="E153" s="13" t="str">
        <f>IF(Aufstellung[[#This Row],[Datum]]="","",IF(OR(Aufstellung[[#This Row],[Auswärtstätigkeit]]=$B$7,Aufstellung[[#This Row],[Auswärtstätigkeit]]=$B$8),VLOOKUP(Aufstellung[[#This Row],[Land]],VMA[],3,FALSE),IF(Aufstellung[[#This Row],[Auswärtstätigkeit]]=$B$9,VLOOKUP(Aufstellung[[#This Row],[Land]],VMA[],2,FALSE),"FEHLER")))</f>
        <v/>
      </c>
      <c r="F153" s="36"/>
      <c r="G153" s="36"/>
      <c r="H153" s="34"/>
      <c r="I153" s="2" t="str">
        <f>IF(Aufstellung[[#This Row],[Datum]]="","",IF(Aufstellung[[#This Row],[Frühstück]]="X",0.2,0)+IF(Aufstellung[[#This Row],[Mittagessen]]="X",0.4,0)+IF(Aufstellung[[#This Row],[Abendessen]]="X",0.4,0))</f>
        <v/>
      </c>
      <c r="J153" s="13" t="str">
        <f>IF(Aufstellung[[#This Row],[Datum]]="","",MIN(VLOOKUP(Aufstellung[[#This Row],[Land]],VMA[],2,FALSE)*Aufstellung[[#This Row],[Kürzung in %]],Aufstellung[[#This Row],[VMA
brutto]]))</f>
        <v/>
      </c>
      <c r="K153" s="13" t="str">
        <f>IF(Aufstellung[[#This Row],[Datum]]="","",Aufstellung[[#This Row],[VMA
brutto]]-Aufstellung[[#This Row],[VMA
Kürzung]])</f>
        <v/>
      </c>
      <c r="L153" s="33"/>
      <c r="M153" s="22" t="str">
        <f>IF(Aufstellung[[#This Row],[Datum]]="","",Aufstellung[[#This Row],[gefahrene km mit Privat-Kfz]]*0.3)</f>
        <v/>
      </c>
    </row>
    <row r="154" spans="1:13" ht="21.2" customHeight="1" x14ac:dyDescent="0.3">
      <c r="A154" s="37"/>
      <c r="B154" s="31"/>
      <c r="C154" s="34"/>
      <c r="D154" s="35"/>
      <c r="E154" s="13" t="str">
        <f>IF(Aufstellung[[#This Row],[Datum]]="","",IF(OR(Aufstellung[[#This Row],[Auswärtstätigkeit]]=$B$7,Aufstellung[[#This Row],[Auswärtstätigkeit]]=$B$8),VLOOKUP(Aufstellung[[#This Row],[Land]],VMA[],3,FALSE),IF(Aufstellung[[#This Row],[Auswärtstätigkeit]]=$B$9,VLOOKUP(Aufstellung[[#This Row],[Land]],VMA[],2,FALSE),"FEHLER")))</f>
        <v/>
      </c>
      <c r="F154" s="36"/>
      <c r="G154" s="36"/>
      <c r="H154" s="34"/>
      <c r="I154" s="2" t="str">
        <f>IF(Aufstellung[[#This Row],[Datum]]="","",IF(Aufstellung[[#This Row],[Frühstück]]="X",0.2,0)+IF(Aufstellung[[#This Row],[Mittagessen]]="X",0.4,0)+IF(Aufstellung[[#This Row],[Abendessen]]="X",0.4,0))</f>
        <v/>
      </c>
      <c r="J154" s="13" t="str">
        <f>IF(Aufstellung[[#This Row],[Datum]]="","",MIN(VLOOKUP(Aufstellung[[#This Row],[Land]],VMA[],2,FALSE)*Aufstellung[[#This Row],[Kürzung in %]],Aufstellung[[#This Row],[VMA
brutto]]))</f>
        <v/>
      </c>
      <c r="K154" s="13" t="str">
        <f>IF(Aufstellung[[#This Row],[Datum]]="","",Aufstellung[[#This Row],[VMA
brutto]]-Aufstellung[[#This Row],[VMA
Kürzung]])</f>
        <v/>
      </c>
      <c r="L154" s="33"/>
      <c r="M154" s="22" t="str">
        <f>IF(Aufstellung[[#This Row],[Datum]]="","",Aufstellung[[#This Row],[gefahrene km mit Privat-Kfz]]*0.3)</f>
        <v/>
      </c>
    </row>
    <row r="155" spans="1:13" ht="21.2" customHeight="1" x14ac:dyDescent="0.3">
      <c r="A155" s="37"/>
      <c r="B155" s="31"/>
      <c r="C155" s="34"/>
      <c r="D155" s="35"/>
      <c r="E155" s="13" t="str">
        <f>IF(Aufstellung[[#This Row],[Datum]]="","",IF(OR(Aufstellung[[#This Row],[Auswärtstätigkeit]]=$B$7,Aufstellung[[#This Row],[Auswärtstätigkeit]]=$B$8),VLOOKUP(Aufstellung[[#This Row],[Land]],VMA[],3,FALSE),IF(Aufstellung[[#This Row],[Auswärtstätigkeit]]=$B$9,VLOOKUP(Aufstellung[[#This Row],[Land]],VMA[],2,FALSE),"FEHLER")))</f>
        <v/>
      </c>
      <c r="F155" s="36"/>
      <c r="G155" s="36"/>
      <c r="H155" s="34"/>
      <c r="I155" s="2" t="str">
        <f>IF(Aufstellung[[#This Row],[Datum]]="","",IF(Aufstellung[[#This Row],[Frühstück]]="X",0.2,0)+IF(Aufstellung[[#This Row],[Mittagessen]]="X",0.4,0)+IF(Aufstellung[[#This Row],[Abendessen]]="X",0.4,0))</f>
        <v/>
      </c>
      <c r="J155" s="13" t="str">
        <f>IF(Aufstellung[[#This Row],[Datum]]="","",MIN(VLOOKUP(Aufstellung[[#This Row],[Land]],VMA[],2,FALSE)*Aufstellung[[#This Row],[Kürzung in %]],Aufstellung[[#This Row],[VMA
brutto]]))</f>
        <v/>
      </c>
      <c r="K155" s="13" t="str">
        <f>IF(Aufstellung[[#This Row],[Datum]]="","",Aufstellung[[#This Row],[VMA
brutto]]-Aufstellung[[#This Row],[VMA
Kürzung]])</f>
        <v/>
      </c>
      <c r="L155" s="33"/>
      <c r="M155" s="22" t="str">
        <f>IF(Aufstellung[[#This Row],[Datum]]="","",Aufstellung[[#This Row],[gefahrene km mit Privat-Kfz]]*0.3)</f>
        <v/>
      </c>
    </row>
    <row r="156" spans="1:13" ht="21.2" customHeight="1" x14ac:dyDescent="0.3">
      <c r="A156" s="37"/>
      <c r="B156" s="31"/>
      <c r="C156" s="34"/>
      <c r="D156" s="35"/>
      <c r="E156" s="13" t="str">
        <f>IF(Aufstellung[[#This Row],[Datum]]="","",IF(OR(Aufstellung[[#This Row],[Auswärtstätigkeit]]=$B$7,Aufstellung[[#This Row],[Auswärtstätigkeit]]=$B$8),VLOOKUP(Aufstellung[[#This Row],[Land]],VMA[],3,FALSE),IF(Aufstellung[[#This Row],[Auswärtstätigkeit]]=$B$9,VLOOKUP(Aufstellung[[#This Row],[Land]],VMA[],2,FALSE),"FEHLER")))</f>
        <v/>
      </c>
      <c r="F156" s="36"/>
      <c r="G156" s="36"/>
      <c r="H156" s="34"/>
      <c r="I156" s="2" t="str">
        <f>IF(Aufstellung[[#This Row],[Datum]]="","",IF(Aufstellung[[#This Row],[Frühstück]]="X",0.2,0)+IF(Aufstellung[[#This Row],[Mittagessen]]="X",0.4,0)+IF(Aufstellung[[#This Row],[Abendessen]]="X",0.4,0))</f>
        <v/>
      </c>
      <c r="J156" s="13" t="str">
        <f>IF(Aufstellung[[#This Row],[Datum]]="","",MIN(VLOOKUP(Aufstellung[[#This Row],[Land]],VMA[],2,FALSE)*Aufstellung[[#This Row],[Kürzung in %]],Aufstellung[[#This Row],[VMA
brutto]]))</f>
        <v/>
      </c>
      <c r="K156" s="13" t="str">
        <f>IF(Aufstellung[[#This Row],[Datum]]="","",Aufstellung[[#This Row],[VMA
brutto]]-Aufstellung[[#This Row],[VMA
Kürzung]])</f>
        <v/>
      </c>
      <c r="L156" s="33"/>
      <c r="M156" s="22" t="str">
        <f>IF(Aufstellung[[#This Row],[Datum]]="","",Aufstellung[[#This Row],[gefahrene km mit Privat-Kfz]]*0.3)</f>
        <v/>
      </c>
    </row>
    <row r="157" spans="1:13" ht="21.2" customHeight="1" x14ac:dyDescent="0.3">
      <c r="A157" s="37"/>
      <c r="B157" s="31"/>
      <c r="C157" s="34"/>
      <c r="D157" s="35"/>
      <c r="E157" s="13" t="str">
        <f>IF(Aufstellung[[#This Row],[Datum]]="","",IF(OR(Aufstellung[[#This Row],[Auswärtstätigkeit]]=$B$7,Aufstellung[[#This Row],[Auswärtstätigkeit]]=$B$8),VLOOKUP(Aufstellung[[#This Row],[Land]],VMA[],3,FALSE),IF(Aufstellung[[#This Row],[Auswärtstätigkeit]]=$B$9,VLOOKUP(Aufstellung[[#This Row],[Land]],VMA[],2,FALSE),"FEHLER")))</f>
        <v/>
      </c>
      <c r="F157" s="36"/>
      <c r="G157" s="36"/>
      <c r="H157" s="34"/>
      <c r="I157" s="2" t="str">
        <f>IF(Aufstellung[[#This Row],[Datum]]="","",IF(Aufstellung[[#This Row],[Frühstück]]="X",0.2,0)+IF(Aufstellung[[#This Row],[Mittagessen]]="X",0.4,0)+IF(Aufstellung[[#This Row],[Abendessen]]="X",0.4,0))</f>
        <v/>
      </c>
      <c r="J157" s="13" t="str">
        <f>IF(Aufstellung[[#This Row],[Datum]]="","",MIN(VLOOKUP(Aufstellung[[#This Row],[Land]],VMA[],2,FALSE)*Aufstellung[[#This Row],[Kürzung in %]],Aufstellung[[#This Row],[VMA
brutto]]))</f>
        <v/>
      </c>
      <c r="K157" s="13" t="str">
        <f>IF(Aufstellung[[#This Row],[Datum]]="","",Aufstellung[[#This Row],[VMA
brutto]]-Aufstellung[[#This Row],[VMA
Kürzung]])</f>
        <v/>
      </c>
      <c r="L157" s="33"/>
      <c r="M157" s="22" t="str">
        <f>IF(Aufstellung[[#This Row],[Datum]]="","",Aufstellung[[#This Row],[gefahrene km mit Privat-Kfz]]*0.3)</f>
        <v/>
      </c>
    </row>
    <row r="158" spans="1:13" ht="21.2" customHeight="1" x14ac:dyDescent="0.3">
      <c r="A158" s="37"/>
      <c r="B158" s="31"/>
      <c r="C158" s="34"/>
      <c r="D158" s="35"/>
      <c r="E158" s="13" t="str">
        <f>IF(Aufstellung[[#This Row],[Datum]]="","",IF(OR(Aufstellung[[#This Row],[Auswärtstätigkeit]]=$B$7,Aufstellung[[#This Row],[Auswärtstätigkeit]]=$B$8),VLOOKUP(Aufstellung[[#This Row],[Land]],VMA[],3,FALSE),IF(Aufstellung[[#This Row],[Auswärtstätigkeit]]=$B$9,VLOOKUP(Aufstellung[[#This Row],[Land]],VMA[],2,FALSE),"FEHLER")))</f>
        <v/>
      </c>
      <c r="F158" s="36"/>
      <c r="G158" s="36"/>
      <c r="H158" s="34"/>
      <c r="I158" s="2" t="str">
        <f>IF(Aufstellung[[#This Row],[Datum]]="","",IF(Aufstellung[[#This Row],[Frühstück]]="X",0.2,0)+IF(Aufstellung[[#This Row],[Mittagessen]]="X",0.4,0)+IF(Aufstellung[[#This Row],[Abendessen]]="X",0.4,0))</f>
        <v/>
      </c>
      <c r="J158" s="13" t="str">
        <f>IF(Aufstellung[[#This Row],[Datum]]="","",MIN(VLOOKUP(Aufstellung[[#This Row],[Land]],VMA[],2,FALSE)*Aufstellung[[#This Row],[Kürzung in %]],Aufstellung[[#This Row],[VMA
brutto]]))</f>
        <v/>
      </c>
      <c r="K158" s="13" t="str">
        <f>IF(Aufstellung[[#This Row],[Datum]]="","",Aufstellung[[#This Row],[VMA
brutto]]-Aufstellung[[#This Row],[VMA
Kürzung]])</f>
        <v/>
      </c>
      <c r="L158" s="33"/>
      <c r="M158" s="22" t="str">
        <f>IF(Aufstellung[[#This Row],[Datum]]="","",Aufstellung[[#This Row],[gefahrene km mit Privat-Kfz]]*0.3)</f>
        <v/>
      </c>
    </row>
    <row r="159" spans="1:13" ht="21.2" customHeight="1" x14ac:dyDescent="0.3">
      <c r="A159" s="37"/>
      <c r="B159" s="31"/>
      <c r="C159" s="34"/>
      <c r="D159" s="35"/>
      <c r="E159" s="13" t="str">
        <f>IF(Aufstellung[[#This Row],[Datum]]="","",IF(OR(Aufstellung[[#This Row],[Auswärtstätigkeit]]=$B$7,Aufstellung[[#This Row],[Auswärtstätigkeit]]=$B$8),VLOOKUP(Aufstellung[[#This Row],[Land]],VMA[],3,FALSE),IF(Aufstellung[[#This Row],[Auswärtstätigkeit]]=$B$9,VLOOKUP(Aufstellung[[#This Row],[Land]],VMA[],2,FALSE),"FEHLER")))</f>
        <v/>
      </c>
      <c r="F159" s="36"/>
      <c r="G159" s="36"/>
      <c r="H159" s="34"/>
      <c r="I159" s="2" t="str">
        <f>IF(Aufstellung[[#This Row],[Datum]]="","",IF(Aufstellung[[#This Row],[Frühstück]]="X",0.2,0)+IF(Aufstellung[[#This Row],[Mittagessen]]="X",0.4,0)+IF(Aufstellung[[#This Row],[Abendessen]]="X",0.4,0))</f>
        <v/>
      </c>
      <c r="J159" s="13" t="str">
        <f>IF(Aufstellung[[#This Row],[Datum]]="","",MIN(VLOOKUP(Aufstellung[[#This Row],[Land]],VMA[],2,FALSE)*Aufstellung[[#This Row],[Kürzung in %]],Aufstellung[[#This Row],[VMA
brutto]]))</f>
        <v/>
      </c>
      <c r="K159" s="13" t="str">
        <f>IF(Aufstellung[[#This Row],[Datum]]="","",Aufstellung[[#This Row],[VMA
brutto]]-Aufstellung[[#This Row],[VMA
Kürzung]])</f>
        <v/>
      </c>
      <c r="L159" s="33"/>
      <c r="M159" s="22" t="str">
        <f>IF(Aufstellung[[#This Row],[Datum]]="","",Aufstellung[[#This Row],[gefahrene km mit Privat-Kfz]]*0.3)</f>
        <v/>
      </c>
    </row>
    <row r="160" spans="1:13" ht="21.2" customHeight="1" x14ac:dyDescent="0.3">
      <c r="A160" s="37"/>
      <c r="B160" s="31"/>
      <c r="C160" s="34"/>
      <c r="D160" s="35"/>
      <c r="E160" s="13" t="str">
        <f>IF(Aufstellung[[#This Row],[Datum]]="","",IF(OR(Aufstellung[[#This Row],[Auswärtstätigkeit]]=$B$7,Aufstellung[[#This Row],[Auswärtstätigkeit]]=$B$8),VLOOKUP(Aufstellung[[#This Row],[Land]],VMA[],3,FALSE),IF(Aufstellung[[#This Row],[Auswärtstätigkeit]]=$B$9,VLOOKUP(Aufstellung[[#This Row],[Land]],VMA[],2,FALSE),"FEHLER")))</f>
        <v/>
      </c>
      <c r="F160" s="36"/>
      <c r="G160" s="36"/>
      <c r="H160" s="34"/>
      <c r="I160" s="2" t="str">
        <f>IF(Aufstellung[[#This Row],[Datum]]="","",IF(Aufstellung[[#This Row],[Frühstück]]="X",0.2,0)+IF(Aufstellung[[#This Row],[Mittagessen]]="X",0.4,0)+IF(Aufstellung[[#This Row],[Abendessen]]="X",0.4,0))</f>
        <v/>
      </c>
      <c r="J160" s="13" t="str">
        <f>IF(Aufstellung[[#This Row],[Datum]]="","",MIN(VLOOKUP(Aufstellung[[#This Row],[Land]],VMA[],2,FALSE)*Aufstellung[[#This Row],[Kürzung in %]],Aufstellung[[#This Row],[VMA
brutto]]))</f>
        <v/>
      </c>
      <c r="K160" s="13" t="str">
        <f>IF(Aufstellung[[#This Row],[Datum]]="","",Aufstellung[[#This Row],[VMA
brutto]]-Aufstellung[[#This Row],[VMA
Kürzung]])</f>
        <v/>
      </c>
      <c r="L160" s="33"/>
      <c r="M160" s="22" t="str">
        <f>IF(Aufstellung[[#This Row],[Datum]]="","",Aufstellung[[#This Row],[gefahrene km mit Privat-Kfz]]*0.3)</f>
        <v/>
      </c>
    </row>
    <row r="161" spans="1:13" ht="21.2" customHeight="1" x14ac:dyDescent="0.3">
      <c r="A161" s="37"/>
      <c r="B161" s="31"/>
      <c r="C161" s="34"/>
      <c r="D161" s="35"/>
      <c r="E161" s="13" t="str">
        <f>IF(Aufstellung[[#This Row],[Datum]]="","",IF(OR(Aufstellung[[#This Row],[Auswärtstätigkeit]]=$B$7,Aufstellung[[#This Row],[Auswärtstätigkeit]]=$B$8),VLOOKUP(Aufstellung[[#This Row],[Land]],VMA[],3,FALSE),IF(Aufstellung[[#This Row],[Auswärtstätigkeit]]=$B$9,VLOOKUP(Aufstellung[[#This Row],[Land]],VMA[],2,FALSE),"FEHLER")))</f>
        <v/>
      </c>
      <c r="F161" s="36"/>
      <c r="G161" s="36"/>
      <c r="H161" s="34"/>
      <c r="I161" s="2" t="str">
        <f>IF(Aufstellung[[#This Row],[Datum]]="","",IF(Aufstellung[[#This Row],[Frühstück]]="X",0.2,0)+IF(Aufstellung[[#This Row],[Mittagessen]]="X",0.4,0)+IF(Aufstellung[[#This Row],[Abendessen]]="X",0.4,0))</f>
        <v/>
      </c>
      <c r="J161" s="13" t="str">
        <f>IF(Aufstellung[[#This Row],[Datum]]="","",MIN(VLOOKUP(Aufstellung[[#This Row],[Land]],VMA[],2,FALSE)*Aufstellung[[#This Row],[Kürzung in %]],Aufstellung[[#This Row],[VMA
brutto]]))</f>
        <v/>
      </c>
      <c r="K161" s="13" t="str">
        <f>IF(Aufstellung[[#This Row],[Datum]]="","",Aufstellung[[#This Row],[VMA
brutto]]-Aufstellung[[#This Row],[VMA
Kürzung]])</f>
        <v/>
      </c>
      <c r="L161" s="33"/>
      <c r="M161" s="22" t="str">
        <f>IF(Aufstellung[[#This Row],[Datum]]="","",Aufstellung[[#This Row],[gefahrene km mit Privat-Kfz]]*0.3)</f>
        <v/>
      </c>
    </row>
    <row r="162" spans="1:13" ht="21.2" customHeight="1" x14ac:dyDescent="0.3">
      <c r="A162" s="37"/>
      <c r="B162" s="31"/>
      <c r="C162" s="34"/>
      <c r="D162" s="35"/>
      <c r="E162" s="13" t="str">
        <f>IF(Aufstellung[[#This Row],[Datum]]="","",IF(OR(Aufstellung[[#This Row],[Auswärtstätigkeit]]=$B$7,Aufstellung[[#This Row],[Auswärtstätigkeit]]=$B$8),VLOOKUP(Aufstellung[[#This Row],[Land]],VMA[],3,FALSE),IF(Aufstellung[[#This Row],[Auswärtstätigkeit]]=$B$9,VLOOKUP(Aufstellung[[#This Row],[Land]],VMA[],2,FALSE),"FEHLER")))</f>
        <v/>
      </c>
      <c r="F162" s="36"/>
      <c r="G162" s="36"/>
      <c r="H162" s="34"/>
      <c r="I162" s="2" t="str">
        <f>IF(Aufstellung[[#This Row],[Datum]]="","",IF(Aufstellung[[#This Row],[Frühstück]]="X",0.2,0)+IF(Aufstellung[[#This Row],[Mittagessen]]="X",0.4,0)+IF(Aufstellung[[#This Row],[Abendessen]]="X",0.4,0))</f>
        <v/>
      </c>
      <c r="J162" s="13" t="str">
        <f>IF(Aufstellung[[#This Row],[Datum]]="","",MIN(VLOOKUP(Aufstellung[[#This Row],[Land]],VMA[],2,FALSE)*Aufstellung[[#This Row],[Kürzung in %]],Aufstellung[[#This Row],[VMA
brutto]]))</f>
        <v/>
      </c>
      <c r="K162" s="13" t="str">
        <f>IF(Aufstellung[[#This Row],[Datum]]="","",Aufstellung[[#This Row],[VMA
brutto]]-Aufstellung[[#This Row],[VMA
Kürzung]])</f>
        <v/>
      </c>
      <c r="L162" s="33"/>
      <c r="M162" s="22" t="str">
        <f>IF(Aufstellung[[#This Row],[Datum]]="","",Aufstellung[[#This Row],[gefahrene km mit Privat-Kfz]]*0.3)</f>
        <v/>
      </c>
    </row>
    <row r="163" spans="1:13" ht="21.2" customHeight="1" x14ac:dyDescent="0.3">
      <c r="A163" s="37"/>
      <c r="B163" s="31"/>
      <c r="C163" s="34"/>
      <c r="D163" s="35"/>
      <c r="E163" s="13" t="str">
        <f>IF(Aufstellung[[#This Row],[Datum]]="","",IF(OR(Aufstellung[[#This Row],[Auswärtstätigkeit]]=$B$7,Aufstellung[[#This Row],[Auswärtstätigkeit]]=$B$8),VLOOKUP(Aufstellung[[#This Row],[Land]],VMA[],3,FALSE),IF(Aufstellung[[#This Row],[Auswärtstätigkeit]]=$B$9,VLOOKUP(Aufstellung[[#This Row],[Land]],VMA[],2,FALSE),"FEHLER")))</f>
        <v/>
      </c>
      <c r="F163" s="36"/>
      <c r="G163" s="36"/>
      <c r="H163" s="34"/>
      <c r="I163" s="2" t="str">
        <f>IF(Aufstellung[[#This Row],[Datum]]="","",IF(Aufstellung[[#This Row],[Frühstück]]="X",0.2,0)+IF(Aufstellung[[#This Row],[Mittagessen]]="X",0.4,0)+IF(Aufstellung[[#This Row],[Abendessen]]="X",0.4,0))</f>
        <v/>
      </c>
      <c r="J163" s="13" t="str">
        <f>IF(Aufstellung[[#This Row],[Datum]]="","",MIN(VLOOKUP(Aufstellung[[#This Row],[Land]],VMA[],2,FALSE)*Aufstellung[[#This Row],[Kürzung in %]],Aufstellung[[#This Row],[VMA
brutto]]))</f>
        <v/>
      </c>
      <c r="K163" s="13" t="str">
        <f>IF(Aufstellung[[#This Row],[Datum]]="","",Aufstellung[[#This Row],[VMA
brutto]]-Aufstellung[[#This Row],[VMA
Kürzung]])</f>
        <v/>
      </c>
      <c r="L163" s="33"/>
      <c r="M163" s="22" t="str">
        <f>IF(Aufstellung[[#This Row],[Datum]]="","",Aufstellung[[#This Row],[gefahrene km mit Privat-Kfz]]*0.3)</f>
        <v/>
      </c>
    </row>
    <row r="164" spans="1:13" ht="21.2" customHeight="1" x14ac:dyDescent="0.3">
      <c r="A164" s="37"/>
      <c r="B164" s="31"/>
      <c r="C164" s="34"/>
      <c r="D164" s="35"/>
      <c r="E164" s="13" t="str">
        <f>IF(Aufstellung[[#This Row],[Datum]]="","",IF(OR(Aufstellung[[#This Row],[Auswärtstätigkeit]]=$B$7,Aufstellung[[#This Row],[Auswärtstätigkeit]]=$B$8),VLOOKUP(Aufstellung[[#This Row],[Land]],VMA[],3,FALSE),IF(Aufstellung[[#This Row],[Auswärtstätigkeit]]=$B$9,VLOOKUP(Aufstellung[[#This Row],[Land]],VMA[],2,FALSE),"FEHLER")))</f>
        <v/>
      </c>
      <c r="F164" s="36"/>
      <c r="G164" s="36"/>
      <c r="H164" s="34"/>
      <c r="I164" s="2" t="str">
        <f>IF(Aufstellung[[#This Row],[Datum]]="","",IF(Aufstellung[[#This Row],[Frühstück]]="X",0.2,0)+IF(Aufstellung[[#This Row],[Mittagessen]]="X",0.4,0)+IF(Aufstellung[[#This Row],[Abendessen]]="X",0.4,0))</f>
        <v/>
      </c>
      <c r="J164" s="13" t="str">
        <f>IF(Aufstellung[[#This Row],[Datum]]="","",MIN(VLOOKUP(Aufstellung[[#This Row],[Land]],VMA[],2,FALSE)*Aufstellung[[#This Row],[Kürzung in %]],Aufstellung[[#This Row],[VMA
brutto]]))</f>
        <v/>
      </c>
      <c r="K164" s="13" t="str">
        <f>IF(Aufstellung[[#This Row],[Datum]]="","",Aufstellung[[#This Row],[VMA
brutto]]-Aufstellung[[#This Row],[VMA
Kürzung]])</f>
        <v/>
      </c>
      <c r="L164" s="33"/>
      <c r="M164" s="22" t="str">
        <f>IF(Aufstellung[[#This Row],[Datum]]="","",Aufstellung[[#This Row],[gefahrene km mit Privat-Kfz]]*0.3)</f>
        <v/>
      </c>
    </row>
    <row r="165" spans="1:13" ht="21.2" customHeight="1" x14ac:dyDescent="0.3">
      <c r="A165" s="37"/>
      <c r="B165" s="31"/>
      <c r="C165" s="34"/>
      <c r="D165" s="35"/>
      <c r="E165" s="13" t="str">
        <f>IF(Aufstellung[[#This Row],[Datum]]="","",IF(OR(Aufstellung[[#This Row],[Auswärtstätigkeit]]=$B$7,Aufstellung[[#This Row],[Auswärtstätigkeit]]=$B$8),VLOOKUP(Aufstellung[[#This Row],[Land]],VMA[],3,FALSE),IF(Aufstellung[[#This Row],[Auswärtstätigkeit]]=$B$9,VLOOKUP(Aufstellung[[#This Row],[Land]],VMA[],2,FALSE),"FEHLER")))</f>
        <v/>
      </c>
      <c r="F165" s="36"/>
      <c r="G165" s="36"/>
      <c r="H165" s="34"/>
      <c r="I165" s="2" t="str">
        <f>IF(Aufstellung[[#This Row],[Datum]]="","",IF(Aufstellung[[#This Row],[Frühstück]]="X",0.2,0)+IF(Aufstellung[[#This Row],[Mittagessen]]="X",0.4,0)+IF(Aufstellung[[#This Row],[Abendessen]]="X",0.4,0))</f>
        <v/>
      </c>
      <c r="J165" s="13" t="str">
        <f>IF(Aufstellung[[#This Row],[Datum]]="","",MIN(VLOOKUP(Aufstellung[[#This Row],[Land]],VMA[],2,FALSE)*Aufstellung[[#This Row],[Kürzung in %]],Aufstellung[[#This Row],[VMA
brutto]]))</f>
        <v/>
      </c>
      <c r="K165" s="13" t="str">
        <f>IF(Aufstellung[[#This Row],[Datum]]="","",Aufstellung[[#This Row],[VMA
brutto]]-Aufstellung[[#This Row],[VMA
Kürzung]])</f>
        <v/>
      </c>
      <c r="L165" s="33"/>
      <c r="M165" s="22" t="str">
        <f>IF(Aufstellung[[#This Row],[Datum]]="","",Aufstellung[[#This Row],[gefahrene km mit Privat-Kfz]]*0.3)</f>
        <v/>
      </c>
    </row>
    <row r="166" spans="1:13" ht="21.2" customHeight="1" x14ac:dyDescent="0.3">
      <c r="A166" s="37"/>
      <c r="B166" s="31"/>
      <c r="C166" s="34"/>
      <c r="D166" s="35"/>
      <c r="E166" s="13" t="str">
        <f>IF(Aufstellung[[#This Row],[Datum]]="","",IF(OR(Aufstellung[[#This Row],[Auswärtstätigkeit]]=$B$7,Aufstellung[[#This Row],[Auswärtstätigkeit]]=$B$8),VLOOKUP(Aufstellung[[#This Row],[Land]],VMA[],3,FALSE),IF(Aufstellung[[#This Row],[Auswärtstätigkeit]]=$B$9,VLOOKUP(Aufstellung[[#This Row],[Land]],VMA[],2,FALSE),"FEHLER")))</f>
        <v/>
      </c>
      <c r="F166" s="36"/>
      <c r="G166" s="36"/>
      <c r="H166" s="34"/>
      <c r="I166" s="2" t="str">
        <f>IF(Aufstellung[[#This Row],[Datum]]="","",IF(Aufstellung[[#This Row],[Frühstück]]="X",0.2,0)+IF(Aufstellung[[#This Row],[Mittagessen]]="X",0.4,0)+IF(Aufstellung[[#This Row],[Abendessen]]="X",0.4,0))</f>
        <v/>
      </c>
      <c r="J166" s="13" t="str">
        <f>IF(Aufstellung[[#This Row],[Datum]]="","",MIN(VLOOKUP(Aufstellung[[#This Row],[Land]],VMA[],2,FALSE)*Aufstellung[[#This Row],[Kürzung in %]],Aufstellung[[#This Row],[VMA
brutto]]))</f>
        <v/>
      </c>
      <c r="K166" s="13" t="str">
        <f>IF(Aufstellung[[#This Row],[Datum]]="","",Aufstellung[[#This Row],[VMA
brutto]]-Aufstellung[[#This Row],[VMA
Kürzung]])</f>
        <v/>
      </c>
      <c r="L166" s="33"/>
      <c r="M166" s="22" t="str">
        <f>IF(Aufstellung[[#This Row],[Datum]]="","",Aufstellung[[#This Row],[gefahrene km mit Privat-Kfz]]*0.3)</f>
        <v/>
      </c>
    </row>
    <row r="167" spans="1:13" ht="21.2" customHeight="1" x14ac:dyDescent="0.3">
      <c r="A167" s="37"/>
      <c r="B167" s="31"/>
      <c r="C167" s="34"/>
      <c r="D167" s="35"/>
      <c r="E167" s="13" t="str">
        <f>IF(Aufstellung[[#This Row],[Datum]]="","",IF(OR(Aufstellung[[#This Row],[Auswärtstätigkeit]]=$B$7,Aufstellung[[#This Row],[Auswärtstätigkeit]]=$B$8),VLOOKUP(Aufstellung[[#This Row],[Land]],VMA[],3,FALSE),IF(Aufstellung[[#This Row],[Auswärtstätigkeit]]=$B$9,VLOOKUP(Aufstellung[[#This Row],[Land]],VMA[],2,FALSE),"FEHLER")))</f>
        <v/>
      </c>
      <c r="F167" s="36"/>
      <c r="G167" s="36"/>
      <c r="H167" s="34"/>
      <c r="I167" s="2" t="str">
        <f>IF(Aufstellung[[#This Row],[Datum]]="","",IF(Aufstellung[[#This Row],[Frühstück]]="X",0.2,0)+IF(Aufstellung[[#This Row],[Mittagessen]]="X",0.4,0)+IF(Aufstellung[[#This Row],[Abendessen]]="X",0.4,0))</f>
        <v/>
      </c>
      <c r="J167" s="13" t="str">
        <f>IF(Aufstellung[[#This Row],[Datum]]="","",MIN(VLOOKUP(Aufstellung[[#This Row],[Land]],VMA[],2,FALSE)*Aufstellung[[#This Row],[Kürzung in %]],Aufstellung[[#This Row],[VMA
brutto]]))</f>
        <v/>
      </c>
      <c r="K167" s="13" t="str">
        <f>IF(Aufstellung[[#This Row],[Datum]]="","",Aufstellung[[#This Row],[VMA
brutto]]-Aufstellung[[#This Row],[VMA
Kürzung]])</f>
        <v/>
      </c>
      <c r="L167" s="33"/>
      <c r="M167" s="22" t="str">
        <f>IF(Aufstellung[[#This Row],[Datum]]="","",Aufstellung[[#This Row],[gefahrene km mit Privat-Kfz]]*0.3)</f>
        <v/>
      </c>
    </row>
    <row r="168" spans="1:13" ht="21.2" customHeight="1" x14ac:dyDescent="0.3">
      <c r="A168" s="37"/>
      <c r="B168" s="31"/>
      <c r="C168" s="34"/>
      <c r="D168" s="35"/>
      <c r="E168" s="13" t="str">
        <f>IF(Aufstellung[[#This Row],[Datum]]="","",IF(OR(Aufstellung[[#This Row],[Auswärtstätigkeit]]=$B$7,Aufstellung[[#This Row],[Auswärtstätigkeit]]=$B$8),VLOOKUP(Aufstellung[[#This Row],[Land]],VMA[],3,FALSE),IF(Aufstellung[[#This Row],[Auswärtstätigkeit]]=$B$9,VLOOKUP(Aufstellung[[#This Row],[Land]],VMA[],2,FALSE),"FEHLER")))</f>
        <v/>
      </c>
      <c r="F168" s="36"/>
      <c r="G168" s="36"/>
      <c r="H168" s="34"/>
      <c r="I168" s="2" t="str">
        <f>IF(Aufstellung[[#This Row],[Datum]]="","",IF(Aufstellung[[#This Row],[Frühstück]]="X",0.2,0)+IF(Aufstellung[[#This Row],[Mittagessen]]="X",0.4,0)+IF(Aufstellung[[#This Row],[Abendessen]]="X",0.4,0))</f>
        <v/>
      </c>
      <c r="J168" s="13" t="str">
        <f>IF(Aufstellung[[#This Row],[Datum]]="","",MIN(VLOOKUP(Aufstellung[[#This Row],[Land]],VMA[],2,FALSE)*Aufstellung[[#This Row],[Kürzung in %]],Aufstellung[[#This Row],[VMA
brutto]]))</f>
        <v/>
      </c>
      <c r="K168" s="13" t="str">
        <f>IF(Aufstellung[[#This Row],[Datum]]="","",Aufstellung[[#This Row],[VMA
brutto]]-Aufstellung[[#This Row],[VMA
Kürzung]])</f>
        <v/>
      </c>
      <c r="L168" s="33"/>
      <c r="M168" s="22" t="str">
        <f>IF(Aufstellung[[#This Row],[Datum]]="","",Aufstellung[[#This Row],[gefahrene km mit Privat-Kfz]]*0.3)</f>
        <v/>
      </c>
    </row>
    <row r="169" spans="1:13" ht="21.2" customHeight="1" x14ac:dyDescent="0.3">
      <c r="A169" s="37"/>
      <c r="B169" s="31"/>
      <c r="C169" s="34"/>
      <c r="D169" s="35"/>
      <c r="E169" s="13" t="str">
        <f>IF(Aufstellung[[#This Row],[Datum]]="","",IF(OR(Aufstellung[[#This Row],[Auswärtstätigkeit]]=$B$7,Aufstellung[[#This Row],[Auswärtstätigkeit]]=$B$8),VLOOKUP(Aufstellung[[#This Row],[Land]],VMA[],3,FALSE),IF(Aufstellung[[#This Row],[Auswärtstätigkeit]]=$B$9,VLOOKUP(Aufstellung[[#This Row],[Land]],VMA[],2,FALSE),"FEHLER")))</f>
        <v/>
      </c>
      <c r="F169" s="36"/>
      <c r="G169" s="36"/>
      <c r="H169" s="34"/>
      <c r="I169" s="2" t="str">
        <f>IF(Aufstellung[[#This Row],[Datum]]="","",IF(Aufstellung[[#This Row],[Frühstück]]="X",0.2,0)+IF(Aufstellung[[#This Row],[Mittagessen]]="X",0.4,0)+IF(Aufstellung[[#This Row],[Abendessen]]="X",0.4,0))</f>
        <v/>
      </c>
      <c r="J169" s="13" t="str">
        <f>IF(Aufstellung[[#This Row],[Datum]]="","",MIN(VLOOKUP(Aufstellung[[#This Row],[Land]],VMA[],2,FALSE)*Aufstellung[[#This Row],[Kürzung in %]],Aufstellung[[#This Row],[VMA
brutto]]))</f>
        <v/>
      </c>
      <c r="K169" s="13" t="str">
        <f>IF(Aufstellung[[#This Row],[Datum]]="","",Aufstellung[[#This Row],[VMA
brutto]]-Aufstellung[[#This Row],[VMA
Kürzung]])</f>
        <v/>
      </c>
      <c r="L169" s="33"/>
      <c r="M169" s="22" t="str">
        <f>IF(Aufstellung[[#This Row],[Datum]]="","",Aufstellung[[#This Row],[gefahrene km mit Privat-Kfz]]*0.3)</f>
        <v/>
      </c>
    </row>
    <row r="170" spans="1:13" ht="21.2" customHeight="1" x14ac:dyDescent="0.3">
      <c r="A170" s="37"/>
      <c r="B170" s="31"/>
      <c r="C170" s="34"/>
      <c r="D170" s="35"/>
      <c r="E170" s="13" t="str">
        <f>IF(Aufstellung[[#This Row],[Datum]]="","",IF(OR(Aufstellung[[#This Row],[Auswärtstätigkeit]]=$B$7,Aufstellung[[#This Row],[Auswärtstätigkeit]]=$B$8),VLOOKUP(Aufstellung[[#This Row],[Land]],VMA[],3,FALSE),IF(Aufstellung[[#This Row],[Auswärtstätigkeit]]=$B$9,VLOOKUP(Aufstellung[[#This Row],[Land]],VMA[],2,FALSE),"FEHLER")))</f>
        <v/>
      </c>
      <c r="F170" s="36"/>
      <c r="G170" s="36"/>
      <c r="H170" s="34"/>
      <c r="I170" s="2" t="str">
        <f>IF(Aufstellung[[#This Row],[Datum]]="","",IF(Aufstellung[[#This Row],[Frühstück]]="X",0.2,0)+IF(Aufstellung[[#This Row],[Mittagessen]]="X",0.4,0)+IF(Aufstellung[[#This Row],[Abendessen]]="X",0.4,0))</f>
        <v/>
      </c>
      <c r="J170" s="13" t="str">
        <f>IF(Aufstellung[[#This Row],[Datum]]="","",MIN(VLOOKUP(Aufstellung[[#This Row],[Land]],VMA[],2,FALSE)*Aufstellung[[#This Row],[Kürzung in %]],Aufstellung[[#This Row],[VMA
brutto]]))</f>
        <v/>
      </c>
      <c r="K170" s="13" t="str">
        <f>IF(Aufstellung[[#This Row],[Datum]]="","",Aufstellung[[#This Row],[VMA
brutto]]-Aufstellung[[#This Row],[VMA
Kürzung]])</f>
        <v/>
      </c>
      <c r="L170" s="33"/>
      <c r="M170" s="22" t="str">
        <f>IF(Aufstellung[[#This Row],[Datum]]="","",Aufstellung[[#This Row],[gefahrene km mit Privat-Kfz]]*0.3)</f>
        <v/>
      </c>
    </row>
    <row r="171" spans="1:13" ht="21.2" customHeight="1" x14ac:dyDescent="0.3">
      <c r="A171" s="37"/>
      <c r="B171" s="31"/>
      <c r="C171" s="34"/>
      <c r="D171" s="35"/>
      <c r="E171" s="13" t="str">
        <f>IF(Aufstellung[[#This Row],[Datum]]="","",IF(OR(Aufstellung[[#This Row],[Auswärtstätigkeit]]=$B$7,Aufstellung[[#This Row],[Auswärtstätigkeit]]=$B$8),VLOOKUP(Aufstellung[[#This Row],[Land]],VMA[],3,FALSE),IF(Aufstellung[[#This Row],[Auswärtstätigkeit]]=$B$9,VLOOKUP(Aufstellung[[#This Row],[Land]],VMA[],2,FALSE),"FEHLER")))</f>
        <v/>
      </c>
      <c r="F171" s="36"/>
      <c r="G171" s="36"/>
      <c r="H171" s="34"/>
      <c r="I171" s="2" t="str">
        <f>IF(Aufstellung[[#This Row],[Datum]]="","",IF(Aufstellung[[#This Row],[Frühstück]]="X",0.2,0)+IF(Aufstellung[[#This Row],[Mittagessen]]="X",0.4,0)+IF(Aufstellung[[#This Row],[Abendessen]]="X",0.4,0))</f>
        <v/>
      </c>
      <c r="J171" s="13" t="str">
        <f>IF(Aufstellung[[#This Row],[Datum]]="","",MIN(VLOOKUP(Aufstellung[[#This Row],[Land]],VMA[],2,FALSE)*Aufstellung[[#This Row],[Kürzung in %]],Aufstellung[[#This Row],[VMA
brutto]]))</f>
        <v/>
      </c>
      <c r="K171" s="13" t="str">
        <f>IF(Aufstellung[[#This Row],[Datum]]="","",Aufstellung[[#This Row],[VMA
brutto]]-Aufstellung[[#This Row],[VMA
Kürzung]])</f>
        <v/>
      </c>
      <c r="L171" s="33"/>
      <c r="M171" s="22" t="str">
        <f>IF(Aufstellung[[#This Row],[Datum]]="","",Aufstellung[[#This Row],[gefahrene km mit Privat-Kfz]]*0.3)</f>
        <v/>
      </c>
    </row>
    <row r="172" spans="1:13" ht="21.2" customHeight="1" x14ac:dyDescent="0.3">
      <c r="A172" s="37"/>
      <c r="B172" s="31"/>
      <c r="C172" s="34"/>
      <c r="D172" s="35"/>
      <c r="E172" s="13" t="str">
        <f>IF(Aufstellung[[#This Row],[Datum]]="","",IF(OR(Aufstellung[[#This Row],[Auswärtstätigkeit]]=$B$7,Aufstellung[[#This Row],[Auswärtstätigkeit]]=$B$8),VLOOKUP(Aufstellung[[#This Row],[Land]],VMA[],3,FALSE),IF(Aufstellung[[#This Row],[Auswärtstätigkeit]]=$B$9,VLOOKUP(Aufstellung[[#This Row],[Land]],VMA[],2,FALSE),"FEHLER")))</f>
        <v/>
      </c>
      <c r="F172" s="36"/>
      <c r="G172" s="36"/>
      <c r="H172" s="34"/>
      <c r="I172" s="2" t="str">
        <f>IF(Aufstellung[[#This Row],[Datum]]="","",IF(Aufstellung[[#This Row],[Frühstück]]="X",0.2,0)+IF(Aufstellung[[#This Row],[Mittagessen]]="X",0.4,0)+IF(Aufstellung[[#This Row],[Abendessen]]="X",0.4,0))</f>
        <v/>
      </c>
      <c r="J172" s="13" t="str">
        <f>IF(Aufstellung[[#This Row],[Datum]]="","",MIN(VLOOKUP(Aufstellung[[#This Row],[Land]],VMA[],2,FALSE)*Aufstellung[[#This Row],[Kürzung in %]],Aufstellung[[#This Row],[VMA
brutto]]))</f>
        <v/>
      </c>
      <c r="K172" s="13" t="str">
        <f>IF(Aufstellung[[#This Row],[Datum]]="","",Aufstellung[[#This Row],[VMA
brutto]]-Aufstellung[[#This Row],[VMA
Kürzung]])</f>
        <v/>
      </c>
      <c r="L172" s="33"/>
      <c r="M172" s="22" t="str">
        <f>IF(Aufstellung[[#This Row],[Datum]]="","",Aufstellung[[#This Row],[gefahrene km mit Privat-Kfz]]*0.3)</f>
        <v/>
      </c>
    </row>
    <row r="173" spans="1:13" ht="21.2" customHeight="1" x14ac:dyDescent="0.3">
      <c r="A173" s="37"/>
      <c r="B173" s="31"/>
      <c r="C173" s="34"/>
      <c r="D173" s="35"/>
      <c r="E173" s="13" t="str">
        <f>IF(Aufstellung[[#This Row],[Datum]]="","",IF(OR(Aufstellung[[#This Row],[Auswärtstätigkeit]]=$B$7,Aufstellung[[#This Row],[Auswärtstätigkeit]]=$B$8),VLOOKUP(Aufstellung[[#This Row],[Land]],VMA[],3,FALSE),IF(Aufstellung[[#This Row],[Auswärtstätigkeit]]=$B$9,VLOOKUP(Aufstellung[[#This Row],[Land]],VMA[],2,FALSE),"FEHLER")))</f>
        <v/>
      </c>
      <c r="F173" s="36"/>
      <c r="G173" s="36"/>
      <c r="H173" s="34"/>
      <c r="I173" s="2" t="str">
        <f>IF(Aufstellung[[#This Row],[Datum]]="","",IF(Aufstellung[[#This Row],[Frühstück]]="X",0.2,0)+IF(Aufstellung[[#This Row],[Mittagessen]]="X",0.4,0)+IF(Aufstellung[[#This Row],[Abendessen]]="X",0.4,0))</f>
        <v/>
      </c>
      <c r="J173" s="13" t="str">
        <f>IF(Aufstellung[[#This Row],[Datum]]="","",MIN(VLOOKUP(Aufstellung[[#This Row],[Land]],VMA[],2,FALSE)*Aufstellung[[#This Row],[Kürzung in %]],Aufstellung[[#This Row],[VMA
brutto]]))</f>
        <v/>
      </c>
      <c r="K173" s="13" t="str">
        <f>IF(Aufstellung[[#This Row],[Datum]]="","",Aufstellung[[#This Row],[VMA
brutto]]-Aufstellung[[#This Row],[VMA
Kürzung]])</f>
        <v/>
      </c>
      <c r="L173" s="33"/>
      <c r="M173" s="22" t="str">
        <f>IF(Aufstellung[[#This Row],[Datum]]="","",Aufstellung[[#This Row],[gefahrene km mit Privat-Kfz]]*0.3)</f>
        <v/>
      </c>
    </row>
    <row r="174" spans="1:13" ht="21.2" customHeight="1" x14ac:dyDescent="0.3">
      <c r="A174" s="37"/>
      <c r="B174" s="31"/>
      <c r="C174" s="34"/>
      <c r="D174" s="35"/>
      <c r="E174" s="13" t="str">
        <f>IF(Aufstellung[[#This Row],[Datum]]="","",IF(OR(Aufstellung[[#This Row],[Auswärtstätigkeit]]=$B$7,Aufstellung[[#This Row],[Auswärtstätigkeit]]=$B$8),VLOOKUP(Aufstellung[[#This Row],[Land]],VMA[],3,FALSE),IF(Aufstellung[[#This Row],[Auswärtstätigkeit]]=$B$9,VLOOKUP(Aufstellung[[#This Row],[Land]],VMA[],2,FALSE),"FEHLER")))</f>
        <v/>
      </c>
      <c r="F174" s="36"/>
      <c r="G174" s="36"/>
      <c r="H174" s="34"/>
      <c r="I174" s="2" t="str">
        <f>IF(Aufstellung[[#This Row],[Datum]]="","",IF(Aufstellung[[#This Row],[Frühstück]]="X",0.2,0)+IF(Aufstellung[[#This Row],[Mittagessen]]="X",0.4,0)+IF(Aufstellung[[#This Row],[Abendessen]]="X",0.4,0))</f>
        <v/>
      </c>
      <c r="J174" s="13" t="str">
        <f>IF(Aufstellung[[#This Row],[Datum]]="","",MIN(VLOOKUP(Aufstellung[[#This Row],[Land]],VMA[],2,FALSE)*Aufstellung[[#This Row],[Kürzung in %]],Aufstellung[[#This Row],[VMA
brutto]]))</f>
        <v/>
      </c>
      <c r="K174" s="13" t="str">
        <f>IF(Aufstellung[[#This Row],[Datum]]="","",Aufstellung[[#This Row],[VMA
brutto]]-Aufstellung[[#This Row],[VMA
Kürzung]])</f>
        <v/>
      </c>
      <c r="L174" s="33"/>
      <c r="M174" s="22" t="str">
        <f>IF(Aufstellung[[#This Row],[Datum]]="","",Aufstellung[[#This Row],[gefahrene km mit Privat-Kfz]]*0.3)</f>
        <v/>
      </c>
    </row>
    <row r="175" spans="1:13" ht="21.2" customHeight="1" x14ac:dyDescent="0.3">
      <c r="A175" s="37"/>
      <c r="B175" s="31"/>
      <c r="C175" s="34"/>
      <c r="D175" s="35"/>
      <c r="E175" s="13" t="str">
        <f>IF(Aufstellung[[#This Row],[Datum]]="","",IF(OR(Aufstellung[[#This Row],[Auswärtstätigkeit]]=$B$7,Aufstellung[[#This Row],[Auswärtstätigkeit]]=$B$8),VLOOKUP(Aufstellung[[#This Row],[Land]],VMA[],3,FALSE),IF(Aufstellung[[#This Row],[Auswärtstätigkeit]]=$B$9,VLOOKUP(Aufstellung[[#This Row],[Land]],VMA[],2,FALSE),"FEHLER")))</f>
        <v/>
      </c>
      <c r="F175" s="36"/>
      <c r="G175" s="36"/>
      <c r="H175" s="34"/>
      <c r="I175" s="2" t="str">
        <f>IF(Aufstellung[[#This Row],[Datum]]="","",IF(Aufstellung[[#This Row],[Frühstück]]="X",0.2,0)+IF(Aufstellung[[#This Row],[Mittagessen]]="X",0.4,0)+IF(Aufstellung[[#This Row],[Abendessen]]="X",0.4,0))</f>
        <v/>
      </c>
      <c r="J175" s="13" t="str">
        <f>IF(Aufstellung[[#This Row],[Datum]]="","",MIN(VLOOKUP(Aufstellung[[#This Row],[Land]],VMA[],2,FALSE)*Aufstellung[[#This Row],[Kürzung in %]],Aufstellung[[#This Row],[VMA
brutto]]))</f>
        <v/>
      </c>
      <c r="K175" s="13" t="str">
        <f>IF(Aufstellung[[#This Row],[Datum]]="","",Aufstellung[[#This Row],[VMA
brutto]]-Aufstellung[[#This Row],[VMA
Kürzung]])</f>
        <v/>
      </c>
      <c r="L175" s="33"/>
      <c r="M175" s="22" t="str">
        <f>IF(Aufstellung[[#This Row],[Datum]]="","",Aufstellung[[#This Row],[gefahrene km mit Privat-Kfz]]*0.3)</f>
        <v/>
      </c>
    </row>
    <row r="176" spans="1:13" ht="21.2" customHeight="1" x14ac:dyDescent="0.3">
      <c r="A176" s="37"/>
      <c r="B176" s="31"/>
      <c r="C176" s="34"/>
      <c r="D176" s="35"/>
      <c r="E176" s="13" t="str">
        <f>IF(Aufstellung[[#This Row],[Datum]]="","",IF(OR(Aufstellung[[#This Row],[Auswärtstätigkeit]]=$B$7,Aufstellung[[#This Row],[Auswärtstätigkeit]]=$B$8),VLOOKUP(Aufstellung[[#This Row],[Land]],VMA[],3,FALSE),IF(Aufstellung[[#This Row],[Auswärtstätigkeit]]=$B$9,VLOOKUP(Aufstellung[[#This Row],[Land]],VMA[],2,FALSE),"FEHLER")))</f>
        <v/>
      </c>
      <c r="F176" s="36"/>
      <c r="G176" s="36"/>
      <c r="H176" s="34"/>
      <c r="I176" s="2" t="str">
        <f>IF(Aufstellung[[#This Row],[Datum]]="","",IF(Aufstellung[[#This Row],[Frühstück]]="X",0.2,0)+IF(Aufstellung[[#This Row],[Mittagessen]]="X",0.4,0)+IF(Aufstellung[[#This Row],[Abendessen]]="X",0.4,0))</f>
        <v/>
      </c>
      <c r="J176" s="13" t="str">
        <f>IF(Aufstellung[[#This Row],[Datum]]="","",MIN(VLOOKUP(Aufstellung[[#This Row],[Land]],VMA[],2,FALSE)*Aufstellung[[#This Row],[Kürzung in %]],Aufstellung[[#This Row],[VMA
brutto]]))</f>
        <v/>
      </c>
      <c r="K176" s="13" t="str">
        <f>IF(Aufstellung[[#This Row],[Datum]]="","",Aufstellung[[#This Row],[VMA
brutto]]-Aufstellung[[#This Row],[VMA
Kürzung]])</f>
        <v/>
      </c>
      <c r="L176" s="33"/>
      <c r="M176" s="22" t="str">
        <f>IF(Aufstellung[[#This Row],[Datum]]="","",Aufstellung[[#This Row],[gefahrene km mit Privat-Kfz]]*0.3)</f>
        <v/>
      </c>
    </row>
    <row r="177" spans="1:13" ht="21.2" customHeight="1" x14ac:dyDescent="0.3">
      <c r="A177" s="37"/>
      <c r="B177" s="31"/>
      <c r="C177" s="34"/>
      <c r="D177" s="35"/>
      <c r="E177" s="13" t="str">
        <f>IF(Aufstellung[[#This Row],[Datum]]="","",IF(OR(Aufstellung[[#This Row],[Auswärtstätigkeit]]=$B$7,Aufstellung[[#This Row],[Auswärtstätigkeit]]=$B$8),VLOOKUP(Aufstellung[[#This Row],[Land]],VMA[],3,FALSE),IF(Aufstellung[[#This Row],[Auswärtstätigkeit]]=$B$9,VLOOKUP(Aufstellung[[#This Row],[Land]],VMA[],2,FALSE),"FEHLER")))</f>
        <v/>
      </c>
      <c r="F177" s="36"/>
      <c r="G177" s="36"/>
      <c r="H177" s="34"/>
      <c r="I177" s="2" t="str">
        <f>IF(Aufstellung[[#This Row],[Datum]]="","",IF(Aufstellung[[#This Row],[Frühstück]]="X",0.2,0)+IF(Aufstellung[[#This Row],[Mittagessen]]="X",0.4,0)+IF(Aufstellung[[#This Row],[Abendessen]]="X",0.4,0))</f>
        <v/>
      </c>
      <c r="J177" s="13" t="str">
        <f>IF(Aufstellung[[#This Row],[Datum]]="","",MIN(VLOOKUP(Aufstellung[[#This Row],[Land]],VMA[],2,FALSE)*Aufstellung[[#This Row],[Kürzung in %]],Aufstellung[[#This Row],[VMA
brutto]]))</f>
        <v/>
      </c>
      <c r="K177" s="13" t="str">
        <f>IF(Aufstellung[[#This Row],[Datum]]="","",Aufstellung[[#This Row],[VMA
brutto]]-Aufstellung[[#This Row],[VMA
Kürzung]])</f>
        <v/>
      </c>
      <c r="L177" s="33"/>
      <c r="M177" s="22" t="str">
        <f>IF(Aufstellung[[#This Row],[Datum]]="","",Aufstellung[[#This Row],[gefahrene km mit Privat-Kfz]]*0.3)</f>
        <v/>
      </c>
    </row>
    <row r="178" spans="1:13" ht="21.2" customHeight="1" x14ac:dyDescent="0.3">
      <c r="A178" s="37"/>
      <c r="B178" s="31"/>
      <c r="C178" s="34"/>
      <c r="D178" s="35"/>
      <c r="E178" s="13" t="str">
        <f>IF(Aufstellung[[#This Row],[Datum]]="","",IF(OR(Aufstellung[[#This Row],[Auswärtstätigkeit]]=$B$7,Aufstellung[[#This Row],[Auswärtstätigkeit]]=$B$8),VLOOKUP(Aufstellung[[#This Row],[Land]],VMA[],3,FALSE),IF(Aufstellung[[#This Row],[Auswärtstätigkeit]]=$B$9,VLOOKUP(Aufstellung[[#This Row],[Land]],VMA[],2,FALSE),"FEHLER")))</f>
        <v/>
      </c>
      <c r="F178" s="36"/>
      <c r="G178" s="36"/>
      <c r="H178" s="34"/>
      <c r="I178" s="2" t="str">
        <f>IF(Aufstellung[[#This Row],[Datum]]="","",IF(Aufstellung[[#This Row],[Frühstück]]="X",0.2,0)+IF(Aufstellung[[#This Row],[Mittagessen]]="X",0.4,0)+IF(Aufstellung[[#This Row],[Abendessen]]="X",0.4,0))</f>
        <v/>
      </c>
      <c r="J178" s="13" t="str">
        <f>IF(Aufstellung[[#This Row],[Datum]]="","",MIN(VLOOKUP(Aufstellung[[#This Row],[Land]],VMA[],2,FALSE)*Aufstellung[[#This Row],[Kürzung in %]],Aufstellung[[#This Row],[VMA
brutto]]))</f>
        <v/>
      </c>
      <c r="K178" s="13" t="str">
        <f>IF(Aufstellung[[#This Row],[Datum]]="","",Aufstellung[[#This Row],[VMA
brutto]]-Aufstellung[[#This Row],[VMA
Kürzung]])</f>
        <v/>
      </c>
      <c r="L178" s="33"/>
      <c r="M178" s="22" t="str">
        <f>IF(Aufstellung[[#This Row],[Datum]]="","",Aufstellung[[#This Row],[gefahrene km mit Privat-Kfz]]*0.3)</f>
        <v/>
      </c>
    </row>
    <row r="179" spans="1:13" ht="21.2" customHeight="1" x14ac:dyDescent="0.3">
      <c r="A179" s="37"/>
      <c r="B179" s="31"/>
      <c r="C179" s="34"/>
      <c r="D179" s="35"/>
      <c r="E179" s="13" t="str">
        <f>IF(Aufstellung[[#This Row],[Datum]]="","",IF(OR(Aufstellung[[#This Row],[Auswärtstätigkeit]]=$B$7,Aufstellung[[#This Row],[Auswärtstätigkeit]]=$B$8),VLOOKUP(Aufstellung[[#This Row],[Land]],VMA[],3,FALSE),IF(Aufstellung[[#This Row],[Auswärtstätigkeit]]=$B$9,VLOOKUP(Aufstellung[[#This Row],[Land]],VMA[],2,FALSE),"FEHLER")))</f>
        <v/>
      </c>
      <c r="F179" s="36"/>
      <c r="G179" s="36"/>
      <c r="H179" s="34"/>
      <c r="I179" s="2" t="str">
        <f>IF(Aufstellung[[#This Row],[Datum]]="","",IF(Aufstellung[[#This Row],[Frühstück]]="X",0.2,0)+IF(Aufstellung[[#This Row],[Mittagessen]]="X",0.4,0)+IF(Aufstellung[[#This Row],[Abendessen]]="X",0.4,0))</f>
        <v/>
      </c>
      <c r="J179" s="13" t="str">
        <f>IF(Aufstellung[[#This Row],[Datum]]="","",MIN(VLOOKUP(Aufstellung[[#This Row],[Land]],VMA[],2,FALSE)*Aufstellung[[#This Row],[Kürzung in %]],Aufstellung[[#This Row],[VMA
brutto]]))</f>
        <v/>
      </c>
      <c r="K179" s="13" t="str">
        <f>IF(Aufstellung[[#This Row],[Datum]]="","",Aufstellung[[#This Row],[VMA
brutto]]-Aufstellung[[#This Row],[VMA
Kürzung]])</f>
        <v/>
      </c>
      <c r="L179" s="33"/>
      <c r="M179" s="22" t="str">
        <f>IF(Aufstellung[[#This Row],[Datum]]="","",Aufstellung[[#This Row],[gefahrene km mit Privat-Kfz]]*0.3)</f>
        <v/>
      </c>
    </row>
    <row r="180" spans="1:13" ht="21.2" customHeight="1" x14ac:dyDescent="0.3">
      <c r="A180" s="37"/>
      <c r="B180" s="31"/>
      <c r="C180" s="34"/>
      <c r="D180" s="35"/>
      <c r="E180" s="13" t="str">
        <f>IF(Aufstellung[[#This Row],[Datum]]="","",IF(OR(Aufstellung[[#This Row],[Auswärtstätigkeit]]=$B$7,Aufstellung[[#This Row],[Auswärtstätigkeit]]=$B$8),VLOOKUP(Aufstellung[[#This Row],[Land]],VMA[],3,FALSE),IF(Aufstellung[[#This Row],[Auswärtstätigkeit]]=$B$9,VLOOKUP(Aufstellung[[#This Row],[Land]],VMA[],2,FALSE),"FEHLER")))</f>
        <v/>
      </c>
      <c r="F180" s="36"/>
      <c r="G180" s="36"/>
      <c r="H180" s="34"/>
      <c r="I180" s="2" t="str">
        <f>IF(Aufstellung[[#This Row],[Datum]]="","",IF(Aufstellung[[#This Row],[Frühstück]]="X",0.2,0)+IF(Aufstellung[[#This Row],[Mittagessen]]="X",0.4,0)+IF(Aufstellung[[#This Row],[Abendessen]]="X",0.4,0))</f>
        <v/>
      </c>
      <c r="J180" s="13" t="str">
        <f>IF(Aufstellung[[#This Row],[Datum]]="","",MIN(VLOOKUP(Aufstellung[[#This Row],[Land]],VMA[],2,FALSE)*Aufstellung[[#This Row],[Kürzung in %]],Aufstellung[[#This Row],[VMA
brutto]]))</f>
        <v/>
      </c>
      <c r="K180" s="13" t="str">
        <f>IF(Aufstellung[[#This Row],[Datum]]="","",Aufstellung[[#This Row],[VMA
brutto]]-Aufstellung[[#This Row],[VMA
Kürzung]])</f>
        <v/>
      </c>
      <c r="L180" s="33"/>
      <c r="M180" s="22" t="str">
        <f>IF(Aufstellung[[#This Row],[Datum]]="","",Aufstellung[[#This Row],[gefahrene km mit Privat-Kfz]]*0.3)</f>
        <v/>
      </c>
    </row>
    <row r="181" spans="1:13" ht="21.2" customHeight="1" x14ac:dyDescent="0.3">
      <c r="A181" s="37"/>
      <c r="B181" s="31"/>
      <c r="C181" s="34"/>
      <c r="D181" s="35"/>
      <c r="E181" s="13" t="str">
        <f>IF(Aufstellung[[#This Row],[Datum]]="","",IF(OR(Aufstellung[[#This Row],[Auswärtstätigkeit]]=$B$7,Aufstellung[[#This Row],[Auswärtstätigkeit]]=$B$8),VLOOKUP(Aufstellung[[#This Row],[Land]],VMA[],3,FALSE),IF(Aufstellung[[#This Row],[Auswärtstätigkeit]]=$B$9,VLOOKUP(Aufstellung[[#This Row],[Land]],VMA[],2,FALSE),"FEHLER")))</f>
        <v/>
      </c>
      <c r="F181" s="36"/>
      <c r="G181" s="36"/>
      <c r="H181" s="34"/>
      <c r="I181" s="2" t="str">
        <f>IF(Aufstellung[[#This Row],[Datum]]="","",IF(Aufstellung[[#This Row],[Frühstück]]="X",0.2,0)+IF(Aufstellung[[#This Row],[Mittagessen]]="X",0.4,0)+IF(Aufstellung[[#This Row],[Abendessen]]="X",0.4,0))</f>
        <v/>
      </c>
      <c r="J181" s="13" t="str">
        <f>IF(Aufstellung[[#This Row],[Datum]]="","",MIN(VLOOKUP(Aufstellung[[#This Row],[Land]],VMA[],2,FALSE)*Aufstellung[[#This Row],[Kürzung in %]],Aufstellung[[#This Row],[VMA
brutto]]))</f>
        <v/>
      </c>
      <c r="K181" s="13" t="str">
        <f>IF(Aufstellung[[#This Row],[Datum]]="","",Aufstellung[[#This Row],[VMA
brutto]]-Aufstellung[[#This Row],[VMA
Kürzung]])</f>
        <v/>
      </c>
      <c r="L181" s="33"/>
      <c r="M181" s="22" t="str">
        <f>IF(Aufstellung[[#This Row],[Datum]]="","",Aufstellung[[#This Row],[gefahrene km mit Privat-Kfz]]*0.3)</f>
        <v/>
      </c>
    </row>
    <row r="182" spans="1:13" ht="21.2" customHeight="1" x14ac:dyDescent="0.3">
      <c r="A182" s="37"/>
      <c r="B182" s="31"/>
      <c r="C182" s="34"/>
      <c r="D182" s="35"/>
      <c r="E182" s="13" t="str">
        <f>IF(Aufstellung[[#This Row],[Datum]]="","",IF(OR(Aufstellung[[#This Row],[Auswärtstätigkeit]]=$B$7,Aufstellung[[#This Row],[Auswärtstätigkeit]]=$B$8),VLOOKUP(Aufstellung[[#This Row],[Land]],VMA[],3,FALSE),IF(Aufstellung[[#This Row],[Auswärtstätigkeit]]=$B$9,VLOOKUP(Aufstellung[[#This Row],[Land]],VMA[],2,FALSE),"FEHLER")))</f>
        <v/>
      </c>
      <c r="F182" s="36"/>
      <c r="G182" s="36"/>
      <c r="H182" s="34"/>
      <c r="I182" s="2" t="str">
        <f>IF(Aufstellung[[#This Row],[Datum]]="","",IF(Aufstellung[[#This Row],[Frühstück]]="X",0.2,0)+IF(Aufstellung[[#This Row],[Mittagessen]]="X",0.4,0)+IF(Aufstellung[[#This Row],[Abendessen]]="X",0.4,0))</f>
        <v/>
      </c>
      <c r="J182" s="13" t="str">
        <f>IF(Aufstellung[[#This Row],[Datum]]="","",MIN(VLOOKUP(Aufstellung[[#This Row],[Land]],VMA[],2,FALSE)*Aufstellung[[#This Row],[Kürzung in %]],Aufstellung[[#This Row],[VMA
brutto]]))</f>
        <v/>
      </c>
      <c r="K182" s="13" t="str">
        <f>IF(Aufstellung[[#This Row],[Datum]]="","",Aufstellung[[#This Row],[VMA
brutto]]-Aufstellung[[#This Row],[VMA
Kürzung]])</f>
        <v/>
      </c>
      <c r="L182" s="33"/>
      <c r="M182" s="22" t="str">
        <f>IF(Aufstellung[[#This Row],[Datum]]="","",Aufstellung[[#This Row],[gefahrene km mit Privat-Kfz]]*0.3)</f>
        <v/>
      </c>
    </row>
    <row r="183" spans="1:13" ht="21.2" customHeight="1" x14ac:dyDescent="0.3">
      <c r="A183" s="37"/>
      <c r="B183" s="31"/>
      <c r="C183" s="34"/>
      <c r="D183" s="35"/>
      <c r="E183" s="13" t="str">
        <f>IF(Aufstellung[[#This Row],[Datum]]="","",IF(OR(Aufstellung[[#This Row],[Auswärtstätigkeit]]=$B$7,Aufstellung[[#This Row],[Auswärtstätigkeit]]=$B$8),VLOOKUP(Aufstellung[[#This Row],[Land]],VMA[],3,FALSE),IF(Aufstellung[[#This Row],[Auswärtstätigkeit]]=$B$9,VLOOKUP(Aufstellung[[#This Row],[Land]],VMA[],2,FALSE),"FEHLER")))</f>
        <v/>
      </c>
      <c r="F183" s="36"/>
      <c r="G183" s="36"/>
      <c r="H183" s="34"/>
      <c r="I183" s="2" t="str">
        <f>IF(Aufstellung[[#This Row],[Datum]]="","",IF(Aufstellung[[#This Row],[Frühstück]]="X",0.2,0)+IF(Aufstellung[[#This Row],[Mittagessen]]="X",0.4,0)+IF(Aufstellung[[#This Row],[Abendessen]]="X",0.4,0))</f>
        <v/>
      </c>
      <c r="J183" s="13" t="str">
        <f>IF(Aufstellung[[#This Row],[Datum]]="","",MIN(VLOOKUP(Aufstellung[[#This Row],[Land]],VMA[],2,FALSE)*Aufstellung[[#This Row],[Kürzung in %]],Aufstellung[[#This Row],[VMA
brutto]]))</f>
        <v/>
      </c>
      <c r="K183" s="13" t="str">
        <f>IF(Aufstellung[[#This Row],[Datum]]="","",Aufstellung[[#This Row],[VMA
brutto]]-Aufstellung[[#This Row],[VMA
Kürzung]])</f>
        <v/>
      </c>
      <c r="L183" s="33"/>
      <c r="M183" s="22" t="str">
        <f>IF(Aufstellung[[#This Row],[Datum]]="","",Aufstellung[[#This Row],[gefahrene km mit Privat-Kfz]]*0.3)</f>
        <v/>
      </c>
    </row>
    <row r="184" spans="1:13" ht="21.2" customHeight="1" x14ac:dyDescent="0.3">
      <c r="A184" s="37"/>
      <c r="B184" s="31"/>
      <c r="C184" s="34"/>
      <c r="D184" s="35"/>
      <c r="E184" s="13" t="str">
        <f>IF(Aufstellung[[#This Row],[Datum]]="","",IF(OR(Aufstellung[[#This Row],[Auswärtstätigkeit]]=$B$7,Aufstellung[[#This Row],[Auswärtstätigkeit]]=$B$8),VLOOKUP(Aufstellung[[#This Row],[Land]],VMA[],3,FALSE),IF(Aufstellung[[#This Row],[Auswärtstätigkeit]]=$B$9,VLOOKUP(Aufstellung[[#This Row],[Land]],VMA[],2,FALSE),"FEHLER")))</f>
        <v/>
      </c>
      <c r="F184" s="36"/>
      <c r="G184" s="36"/>
      <c r="H184" s="34"/>
      <c r="I184" s="2" t="str">
        <f>IF(Aufstellung[[#This Row],[Datum]]="","",IF(Aufstellung[[#This Row],[Frühstück]]="X",0.2,0)+IF(Aufstellung[[#This Row],[Mittagessen]]="X",0.4,0)+IF(Aufstellung[[#This Row],[Abendessen]]="X",0.4,0))</f>
        <v/>
      </c>
      <c r="J184" s="13" t="str">
        <f>IF(Aufstellung[[#This Row],[Datum]]="","",MIN(VLOOKUP(Aufstellung[[#This Row],[Land]],VMA[],2,FALSE)*Aufstellung[[#This Row],[Kürzung in %]],Aufstellung[[#This Row],[VMA
brutto]]))</f>
        <v/>
      </c>
      <c r="K184" s="13" t="str">
        <f>IF(Aufstellung[[#This Row],[Datum]]="","",Aufstellung[[#This Row],[VMA
brutto]]-Aufstellung[[#This Row],[VMA
Kürzung]])</f>
        <v/>
      </c>
      <c r="L184" s="33"/>
      <c r="M184" s="22" t="str">
        <f>IF(Aufstellung[[#This Row],[Datum]]="","",Aufstellung[[#This Row],[gefahrene km mit Privat-Kfz]]*0.3)</f>
        <v/>
      </c>
    </row>
    <row r="185" spans="1:13" ht="21.2" customHeight="1" x14ac:dyDescent="0.3">
      <c r="A185" s="37"/>
      <c r="B185" s="31"/>
      <c r="C185" s="34"/>
      <c r="D185" s="35"/>
      <c r="E185" s="13" t="str">
        <f>IF(Aufstellung[[#This Row],[Datum]]="","",IF(OR(Aufstellung[[#This Row],[Auswärtstätigkeit]]=$B$7,Aufstellung[[#This Row],[Auswärtstätigkeit]]=$B$8),VLOOKUP(Aufstellung[[#This Row],[Land]],VMA[],3,FALSE),IF(Aufstellung[[#This Row],[Auswärtstätigkeit]]=$B$9,VLOOKUP(Aufstellung[[#This Row],[Land]],VMA[],2,FALSE),"FEHLER")))</f>
        <v/>
      </c>
      <c r="F185" s="36"/>
      <c r="G185" s="36"/>
      <c r="H185" s="34"/>
      <c r="I185" s="2" t="str">
        <f>IF(Aufstellung[[#This Row],[Datum]]="","",IF(Aufstellung[[#This Row],[Frühstück]]="X",0.2,0)+IF(Aufstellung[[#This Row],[Mittagessen]]="X",0.4,0)+IF(Aufstellung[[#This Row],[Abendessen]]="X",0.4,0))</f>
        <v/>
      </c>
      <c r="J185" s="13" t="str">
        <f>IF(Aufstellung[[#This Row],[Datum]]="","",MIN(VLOOKUP(Aufstellung[[#This Row],[Land]],VMA[],2,FALSE)*Aufstellung[[#This Row],[Kürzung in %]],Aufstellung[[#This Row],[VMA
brutto]]))</f>
        <v/>
      </c>
      <c r="K185" s="13" t="str">
        <f>IF(Aufstellung[[#This Row],[Datum]]="","",Aufstellung[[#This Row],[VMA
brutto]]-Aufstellung[[#This Row],[VMA
Kürzung]])</f>
        <v/>
      </c>
      <c r="L185" s="33"/>
      <c r="M185" s="22" t="str">
        <f>IF(Aufstellung[[#This Row],[Datum]]="","",Aufstellung[[#This Row],[gefahrene km mit Privat-Kfz]]*0.3)</f>
        <v/>
      </c>
    </row>
    <row r="186" spans="1:13" ht="21.2" customHeight="1" x14ac:dyDescent="0.3">
      <c r="A186" s="37"/>
      <c r="B186" s="31"/>
      <c r="C186" s="34"/>
      <c r="D186" s="35"/>
      <c r="E186" s="13" t="str">
        <f>IF(Aufstellung[[#This Row],[Datum]]="","",IF(OR(Aufstellung[[#This Row],[Auswärtstätigkeit]]=$B$7,Aufstellung[[#This Row],[Auswärtstätigkeit]]=$B$8),VLOOKUP(Aufstellung[[#This Row],[Land]],VMA[],3,FALSE),IF(Aufstellung[[#This Row],[Auswärtstätigkeit]]=$B$9,VLOOKUP(Aufstellung[[#This Row],[Land]],VMA[],2,FALSE),"FEHLER")))</f>
        <v/>
      </c>
      <c r="F186" s="36"/>
      <c r="G186" s="36"/>
      <c r="H186" s="34"/>
      <c r="I186" s="2" t="str">
        <f>IF(Aufstellung[[#This Row],[Datum]]="","",IF(Aufstellung[[#This Row],[Frühstück]]="X",0.2,0)+IF(Aufstellung[[#This Row],[Mittagessen]]="X",0.4,0)+IF(Aufstellung[[#This Row],[Abendessen]]="X",0.4,0))</f>
        <v/>
      </c>
      <c r="J186" s="13" t="str">
        <f>IF(Aufstellung[[#This Row],[Datum]]="","",MIN(VLOOKUP(Aufstellung[[#This Row],[Land]],VMA[],2,FALSE)*Aufstellung[[#This Row],[Kürzung in %]],Aufstellung[[#This Row],[VMA
brutto]]))</f>
        <v/>
      </c>
      <c r="K186" s="13" t="str">
        <f>IF(Aufstellung[[#This Row],[Datum]]="","",Aufstellung[[#This Row],[VMA
brutto]]-Aufstellung[[#This Row],[VMA
Kürzung]])</f>
        <v/>
      </c>
      <c r="L186" s="33"/>
      <c r="M186" s="22" t="str">
        <f>IF(Aufstellung[[#This Row],[Datum]]="","",Aufstellung[[#This Row],[gefahrene km mit Privat-Kfz]]*0.3)</f>
        <v/>
      </c>
    </row>
    <row r="187" spans="1:13" ht="21.2" customHeight="1" x14ac:dyDescent="0.3">
      <c r="A187" s="37"/>
      <c r="B187" s="31"/>
      <c r="C187" s="34"/>
      <c r="D187" s="35"/>
      <c r="E187" s="13" t="str">
        <f>IF(Aufstellung[[#This Row],[Datum]]="","",IF(OR(Aufstellung[[#This Row],[Auswärtstätigkeit]]=$B$7,Aufstellung[[#This Row],[Auswärtstätigkeit]]=$B$8),VLOOKUP(Aufstellung[[#This Row],[Land]],VMA[],3,FALSE),IF(Aufstellung[[#This Row],[Auswärtstätigkeit]]=$B$9,VLOOKUP(Aufstellung[[#This Row],[Land]],VMA[],2,FALSE),"FEHLER")))</f>
        <v/>
      </c>
      <c r="F187" s="36"/>
      <c r="G187" s="36"/>
      <c r="H187" s="34"/>
      <c r="I187" s="2" t="str">
        <f>IF(Aufstellung[[#This Row],[Datum]]="","",IF(Aufstellung[[#This Row],[Frühstück]]="X",0.2,0)+IF(Aufstellung[[#This Row],[Mittagessen]]="X",0.4,0)+IF(Aufstellung[[#This Row],[Abendessen]]="X",0.4,0))</f>
        <v/>
      </c>
      <c r="J187" s="13" t="str">
        <f>IF(Aufstellung[[#This Row],[Datum]]="","",MIN(VLOOKUP(Aufstellung[[#This Row],[Land]],VMA[],2,FALSE)*Aufstellung[[#This Row],[Kürzung in %]],Aufstellung[[#This Row],[VMA
brutto]]))</f>
        <v/>
      </c>
      <c r="K187" s="13" t="str">
        <f>IF(Aufstellung[[#This Row],[Datum]]="","",Aufstellung[[#This Row],[VMA
brutto]]-Aufstellung[[#This Row],[VMA
Kürzung]])</f>
        <v/>
      </c>
      <c r="L187" s="33"/>
      <c r="M187" s="22" t="str">
        <f>IF(Aufstellung[[#This Row],[Datum]]="","",Aufstellung[[#This Row],[gefahrene km mit Privat-Kfz]]*0.3)</f>
        <v/>
      </c>
    </row>
    <row r="188" spans="1:13" ht="21.2" customHeight="1" x14ac:dyDescent="0.3">
      <c r="A188" s="37"/>
      <c r="B188" s="31"/>
      <c r="C188" s="34"/>
      <c r="D188" s="35"/>
      <c r="E188" s="13" t="str">
        <f>IF(Aufstellung[[#This Row],[Datum]]="","",IF(OR(Aufstellung[[#This Row],[Auswärtstätigkeit]]=$B$7,Aufstellung[[#This Row],[Auswärtstätigkeit]]=$B$8),VLOOKUP(Aufstellung[[#This Row],[Land]],VMA[],3,FALSE),IF(Aufstellung[[#This Row],[Auswärtstätigkeit]]=$B$9,VLOOKUP(Aufstellung[[#This Row],[Land]],VMA[],2,FALSE),"FEHLER")))</f>
        <v/>
      </c>
      <c r="F188" s="36"/>
      <c r="G188" s="36"/>
      <c r="H188" s="34"/>
      <c r="I188" s="2" t="str">
        <f>IF(Aufstellung[[#This Row],[Datum]]="","",IF(Aufstellung[[#This Row],[Frühstück]]="X",0.2,0)+IF(Aufstellung[[#This Row],[Mittagessen]]="X",0.4,0)+IF(Aufstellung[[#This Row],[Abendessen]]="X",0.4,0))</f>
        <v/>
      </c>
      <c r="J188" s="13" t="str">
        <f>IF(Aufstellung[[#This Row],[Datum]]="","",MIN(VLOOKUP(Aufstellung[[#This Row],[Land]],VMA[],2,FALSE)*Aufstellung[[#This Row],[Kürzung in %]],Aufstellung[[#This Row],[VMA
brutto]]))</f>
        <v/>
      </c>
      <c r="K188" s="13" t="str">
        <f>IF(Aufstellung[[#This Row],[Datum]]="","",Aufstellung[[#This Row],[VMA
brutto]]-Aufstellung[[#This Row],[VMA
Kürzung]])</f>
        <v/>
      </c>
      <c r="L188" s="33"/>
      <c r="M188" s="22" t="str">
        <f>IF(Aufstellung[[#This Row],[Datum]]="","",Aufstellung[[#This Row],[gefahrene km mit Privat-Kfz]]*0.3)</f>
        <v/>
      </c>
    </row>
    <row r="189" spans="1:13" ht="21.2" customHeight="1" x14ac:dyDescent="0.3">
      <c r="A189" s="37"/>
      <c r="B189" s="31"/>
      <c r="C189" s="34"/>
      <c r="D189" s="35"/>
      <c r="E189" s="13" t="str">
        <f>IF(Aufstellung[[#This Row],[Datum]]="","",IF(OR(Aufstellung[[#This Row],[Auswärtstätigkeit]]=$B$7,Aufstellung[[#This Row],[Auswärtstätigkeit]]=$B$8),VLOOKUP(Aufstellung[[#This Row],[Land]],VMA[],3,FALSE),IF(Aufstellung[[#This Row],[Auswärtstätigkeit]]=$B$9,VLOOKUP(Aufstellung[[#This Row],[Land]],VMA[],2,FALSE),"FEHLER")))</f>
        <v/>
      </c>
      <c r="F189" s="36"/>
      <c r="G189" s="36"/>
      <c r="H189" s="34"/>
      <c r="I189" s="2" t="str">
        <f>IF(Aufstellung[[#This Row],[Datum]]="","",IF(Aufstellung[[#This Row],[Frühstück]]="X",0.2,0)+IF(Aufstellung[[#This Row],[Mittagessen]]="X",0.4,0)+IF(Aufstellung[[#This Row],[Abendessen]]="X",0.4,0))</f>
        <v/>
      </c>
      <c r="J189" s="13" t="str">
        <f>IF(Aufstellung[[#This Row],[Datum]]="","",MIN(VLOOKUP(Aufstellung[[#This Row],[Land]],VMA[],2,FALSE)*Aufstellung[[#This Row],[Kürzung in %]],Aufstellung[[#This Row],[VMA
brutto]]))</f>
        <v/>
      </c>
      <c r="K189" s="13" t="str">
        <f>IF(Aufstellung[[#This Row],[Datum]]="","",Aufstellung[[#This Row],[VMA
brutto]]-Aufstellung[[#This Row],[VMA
Kürzung]])</f>
        <v/>
      </c>
      <c r="L189" s="33"/>
      <c r="M189" s="22" t="str">
        <f>IF(Aufstellung[[#This Row],[Datum]]="","",Aufstellung[[#This Row],[gefahrene km mit Privat-Kfz]]*0.3)</f>
        <v/>
      </c>
    </row>
    <row r="190" spans="1:13" ht="21.2" customHeight="1" x14ac:dyDescent="0.3">
      <c r="A190" s="37"/>
      <c r="B190" s="31"/>
      <c r="C190" s="34"/>
      <c r="D190" s="35"/>
      <c r="E190" s="13" t="str">
        <f>IF(Aufstellung[[#This Row],[Datum]]="","",IF(OR(Aufstellung[[#This Row],[Auswärtstätigkeit]]=$B$7,Aufstellung[[#This Row],[Auswärtstätigkeit]]=$B$8),VLOOKUP(Aufstellung[[#This Row],[Land]],VMA[],3,FALSE),IF(Aufstellung[[#This Row],[Auswärtstätigkeit]]=$B$9,VLOOKUP(Aufstellung[[#This Row],[Land]],VMA[],2,FALSE),"FEHLER")))</f>
        <v/>
      </c>
      <c r="F190" s="36"/>
      <c r="G190" s="36"/>
      <c r="H190" s="34"/>
      <c r="I190" s="2" t="str">
        <f>IF(Aufstellung[[#This Row],[Datum]]="","",IF(Aufstellung[[#This Row],[Frühstück]]="X",0.2,0)+IF(Aufstellung[[#This Row],[Mittagessen]]="X",0.4,0)+IF(Aufstellung[[#This Row],[Abendessen]]="X",0.4,0))</f>
        <v/>
      </c>
      <c r="J190" s="13" t="str">
        <f>IF(Aufstellung[[#This Row],[Datum]]="","",MIN(VLOOKUP(Aufstellung[[#This Row],[Land]],VMA[],2,FALSE)*Aufstellung[[#This Row],[Kürzung in %]],Aufstellung[[#This Row],[VMA
brutto]]))</f>
        <v/>
      </c>
      <c r="K190" s="13" t="str">
        <f>IF(Aufstellung[[#This Row],[Datum]]="","",Aufstellung[[#This Row],[VMA
brutto]]-Aufstellung[[#This Row],[VMA
Kürzung]])</f>
        <v/>
      </c>
      <c r="L190" s="33"/>
      <c r="M190" s="22" t="str">
        <f>IF(Aufstellung[[#This Row],[Datum]]="","",Aufstellung[[#This Row],[gefahrene km mit Privat-Kfz]]*0.3)</f>
        <v/>
      </c>
    </row>
    <row r="191" spans="1:13" ht="21.2" customHeight="1" x14ac:dyDescent="0.3">
      <c r="A191" s="37"/>
      <c r="B191" s="31"/>
      <c r="C191" s="34"/>
      <c r="D191" s="35"/>
      <c r="E191" s="13" t="str">
        <f>IF(Aufstellung[[#This Row],[Datum]]="","",IF(OR(Aufstellung[[#This Row],[Auswärtstätigkeit]]=$B$7,Aufstellung[[#This Row],[Auswärtstätigkeit]]=$B$8),VLOOKUP(Aufstellung[[#This Row],[Land]],VMA[],3,FALSE),IF(Aufstellung[[#This Row],[Auswärtstätigkeit]]=$B$9,VLOOKUP(Aufstellung[[#This Row],[Land]],VMA[],2,FALSE),"FEHLER")))</f>
        <v/>
      </c>
      <c r="F191" s="36"/>
      <c r="G191" s="36"/>
      <c r="H191" s="34"/>
      <c r="I191" s="2" t="str">
        <f>IF(Aufstellung[[#This Row],[Datum]]="","",IF(Aufstellung[[#This Row],[Frühstück]]="X",0.2,0)+IF(Aufstellung[[#This Row],[Mittagessen]]="X",0.4,0)+IF(Aufstellung[[#This Row],[Abendessen]]="X",0.4,0))</f>
        <v/>
      </c>
      <c r="J191" s="13" t="str">
        <f>IF(Aufstellung[[#This Row],[Datum]]="","",MIN(VLOOKUP(Aufstellung[[#This Row],[Land]],VMA[],2,FALSE)*Aufstellung[[#This Row],[Kürzung in %]],Aufstellung[[#This Row],[VMA
brutto]]))</f>
        <v/>
      </c>
      <c r="K191" s="13" t="str">
        <f>IF(Aufstellung[[#This Row],[Datum]]="","",Aufstellung[[#This Row],[VMA
brutto]]-Aufstellung[[#This Row],[VMA
Kürzung]])</f>
        <v/>
      </c>
      <c r="L191" s="33"/>
      <c r="M191" s="22" t="str">
        <f>IF(Aufstellung[[#This Row],[Datum]]="","",Aufstellung[[#This Row],[gefahrene km mit Privat-Kfz]]*0.3)</f>
        <v/>
      </c>
    </row>
    <row r="192" spans="1:13" ht="21.2" customHeight="1" x14ac:dyDescent="0.3">
      <c r="A192" s="37"/>
      <c r="B192" s="31"/>
      <c r="C192" s="34"/>
      <c r="D192" s="35"/>
      <c r="E192" s="13" t="str">
        <f>IF(Aufstellung[[#This Row],[Datum]]="","",IF(OR(Aufstellung[[#This Row],[Auswärtstätigkeit]]=$B$7,Aufstellung[[#This Row],[Auswärtstätigkeit]]=$B$8),VLOOKUP(Aufstellung[[#This Row],[Land]],VMA[],3,FALSE),IF(Aufstellung[[#This Row],[Auswärtstätigkeit]]=$B$9,VLOOKUP(Aufstellung[[#This Row],[Land]],VMA[],2,FALSE),"FEHLER")))</f>
        <v/>
      </c>
      <c r="F192" s="36"/>
      <c r="G192" s="36"/>
      <c r="H192" s="34"/>
      <c r="I192" s="2" t="str">
        <f>IF(Aufstellung[[#This Row],[Datum]]="","",IF(Aufstellung[[#This Row],[Frühstück]]="X",0.2,0)+IF(Aufstellung[[#This Row],[Mittagessen]]="X",0.4,0)+IF(Aufstellung[[#This Row],[Abendessen]]="X",0.4,0))</f>
        <v/>
      </c>
      <c r="J192" s="13" t="str">
        <f>IF(Aufstellung[[#This Row],[Datum]]="","",MIN(VLOOKUP(Aufstellung[[#This Row],[Land]],VMA[],2,FALSE)*Aufstellung[[#This Row],[Kürzung in %]],Aufstellung[[#This Row],[VMA
brutto]]))</f>
        <v/>
      </c>
      <c r="K192" s="13" t="str">
        <f>IF(Aufstellung[[#This Row],[Datum]]="","",Aufstellung[[#This Row],[VMA
brutto]]-Aufstellung[[#This Row],[VMA
Kürzung]])</f>
        <v/>
      </c>
      <c r="L192" s="33"/>
      <c r="M192" s="22" t="str">
        <f>IF(Aufstellung[[#This Row],[Datum]]="","",Aufstellung[[#This Row],[gefahrene km mit Privat-Kfz]]*0.3)</f>
        <v/>
      </c>
    </row>
    <row r="193" spans="1:13" ht="21.2" customHeight="1" x14ac:dyDescent="0.3">
      <c r="A193" s="37"/>
      <c r="B193" s="31"/>
      <c r="C193" s="34"/>
      <c r="D193" s="35"/>
      <c r="E193" s="13" t="str">
        <f>IF(Aufstellung[[#This Row],[Datum]]="","",IF(OR(Aufstellung[[#This Row],[Auswärtstätigkeit]]=$B$7,Aufstellung[[#This Row],[Auswärtstätigkeit]]=$B$8),VLOOKUP(Aufstellung[[#This Row],[Land]],VMA[],3,FALSE),IF(Aufstellung[[#This Row],[Auswärtstätigkeit]]=$B$9,VLOOKUP(Aufstellung[[#This Row],[Land]],VMA[],2,FALSE),"FEHLER")))</f>
        <v/>
      </c>
      <c r="F193" s="36"/>
      <c r="G193" s="36"/>
      <c r="H193" s="34"/>
      <c r="I193" s="2" t="str">
        <f>IF(Aufstellung[[#This Row],[Datum]]="","",IF(Aufstellung[[#This Row],[Frühstück]]="X",0.2,0)+IF(Aufstellung[[#This Row],[Mittagessen]]="X",0.4,0)+IF(Aufstellung[[#This Row],[Abendessen]]="X",0.4,0))</f>
        <v/>
      </c>
      <c r="J193" s="13" t="str">
        <f>IF(Aufstellung[[#This Row],[Datum]]="","",MIN(VLOOKUP(Aufstellung[[#This Row],[Land]],VMA[],2,FALSE)*Aufstellung[[#This Row],[Kürzung in %]],Aufstellung[[#This Row],[VMA
brutto]]))</f>
        <v/>
      </c>
      <c r="K193" s="13" t="str">
        <f>IF(Aufstellung[[#This Row],[Datum]]="","",Aufstellung[[#This Row],[VMA
brutto]]-Aufstellung[[#This Row],[VMA
Kürzung]])</f>
        <v/>
      </c>
      <c r="L193" s="33"/>
      <c r="M193" s="22" t="str">
        <f>IF(Aufstellung[[#This Row],[Datum]]="","",Aufstellung[[#This Row],[gefahrene km mit Privat-Kfz]]*0.3)</f>
        <v/>
      </c>
    </row>
    <row r="194" spans="1:13" ht="21.2" customHeight="1" x14ac:dyDescent="0.3">
      <c r="A194" s="37"/>
      <c r="B194" s="31"/>
      <c r="C194" s="34"/>
      <c r="D194" s="35"/>
      <c r="E194" s="13" t="str">
        <f>IF(Aufstellung[[#This Row],[Datum]]="","",IF(OR(Aufstellung[[#This Row],[Auswärtstätigkeit]]=$B$7,Aufstellung[[#This Row],[Auswärtstätigkeit]]=$B$8),VLOOKUP(Aufstellung[[#This Row],[Land]],VMA[],3,FALSE),IF(Aufstellung[[#This Row],[Auswärtstätigkeit]]=$B$9,VLOOKUP(Aufstellung[[#This Row],[Land]],VMA[],2,FALSE),"FEHLER")))</f>
        <v/>
      </c>
      <c r="F194" s="36"/>
      <c r="G194" s="36"/>
      <c r="H194" s="34"/>
      <c r="I194" s="2" t="str">
        <f>IF(Aufstellung[[#This Row],[Datum]]="","",IF(Aufstellung[[#This Row],[Frühstück]]="X",0.2,0)+IF(Aufstellung[[#This Row],[Mittagessen]]="X",0.4,0)+IF(Aufstellung[[#This Row],[Abendessen]]="X",0.4,0))</f>
        <v/>
      </c>
      <c r="J194" s="13" t="str">
        <f>IF(Aufstellung[[#This Row],[Datum]]="","",MIN(VLOOKUP(Aufstellung[[#This Row],[Land]],VMA[],2,FALSE)*Aufstellung[[#This Row],[Kürzung in %]],Aufstellung[[#This Row],[VMA
brutto]]))</f>
        <v/>
      </c>
      <c r="K194" s="13" t="str">
        <f>IF(Aufstellung[[#This Row],[Datum]]="","",Aufstellung[[#This Row],[VMA
brutto]]-Aufstellung[[#This Row],[VMA
Kürzung]])</f>
        <v/>
      </c>
      <c r="L194" s="33"/>
      <c r="M194" s="22" t="str">
        <f>IF(Aufstellung[[#This Row],[Datum]]="","",Aufstellung[[#This Row],[gefahrene km mit Privat-Kfz]]*0.3)</f>
        <v/>
      </c>
    </row>
    <row r="195" spans="1:13" ht="21.2" customHeight="1" x14ac:dyDescent="0.3">
      <c r="A195" s="37"/>
      <c r="B195" s="31"/>
      <c r="C195" s="34"/>
      <c r="D195" s="35"/>
      <c r="E195" s="13" t="str">
        <f>IF(Aufstellung[[#This Row],[Datum]]="","",IF(OR(Aufstellung[[#This Row],[Auswärtstätigkeit]]=$B$7,Aufstellung[[#This Row],[Auswärtstätigkeit]]=$B$8),VLOOKUP(Aufstellung[[#This Row],[Land]],VMA[],3,FALSE),IF(Aufstellung[[#This Row],[Auswärtstätigkeit]]=$B$9,VLOOKUP(Aufstellung[[#This Row],[Land]],VMA[],2,FALSE),"FEHLER")))</f>
        <v/>
      </c>
      <c r="F195" s="36"/>
      <c r="G195" s="36"/>
      <c r="H195" s="34"/>
      <c r="I195" s="2" t="str">
        <f>IF(Aufstellung[[#This Row],[Datum]]="","",IF(Aufstellung[[#This Row],[Frühstück]]="X",0.2,0)+IF(Aufstellung[[#This Row],[Mittagessen]]="X",0.4,0)+IF(Aufstellung[[#This Row],[Abendessen]]="X",0.4,0))</f>
        <v/>
      </c>
      <c r="J195" s="13" t="str">
        <f>IF(Aufstellung[[#This Row],[Datum]]="","",MIN(VLOOKUP(Aufstellung[[#This Row],[Land]],VMA[],2,FALSE)*Aufstellung[[#This Row],[Kürzung in %]],Aufstellung[[#This Row],[VMA
brutto]]))</f>
        <v/>
      </c>
      <c r="K195" s="13" t="str">
        <f>IF(Aufstellung[[#This Row],[Datum]]="","",Aufstellung[[#This Row],[VMA
brutto]]-Aufstellung[[#This Row],[VMA
Kürzung]])</f>
        <v/>
      </c>
      <c r="L195" s="33"/>
      <c r="M195" s="22" t="str">
        <f>IF(Aufstellung[[#This Row],[Datum]]="","",Aufstellung[[#This Row],[gefahrene km mit Privat-Kfz]]*0.3)</f>
        <v/>
      </c>
    </row>
    <row r="196" spans="1:13" ht="21.2" customHeight="1" x14ac:dyDescent="0.3">
      <c r="A196" s="37"/>
      <c r="B196" s="31"/>
      <c r="C196" s="34"/>
      <c r="D196" s="35"/>
      <c r="E196" s="13" t="str">
        <f>IF(Aufstellung[[#This Row],[Datum]]="","",IF(OR(Aufstellung[[#This Row],[Auswärtstätigkeit]]=$B$7,Aufstellung[[#This Row],[Auswärtstätigkeit]]=$B$8),VLOOKUP(Aufstellung[[#This Row],[Land]],VMA[],3,FALSE),IF(Aufstellung[[#This Row],[Auswärtstätigkeit]]=$B$9,VLOOKUP(Aufstellung[[#This Row],[Land]],VMA[],2,FALSE),"FEHLER")))</f>
        <v/>
      </c>
      <c r="F196" s="36"/>
      <c r="G196" s="36"/>
      <c r="H196" s="34"/>
      <c r="I196" s="2" t="str">
        <f>IF(Aufstellung[[#This Row],[Datum]]="","",IF(Aufstellung[[#This Row],[Frühstück]]="X",0.2,0)+IF(Aufstellung[[#This Row],[Mittagessen]]="X",0.4,0)+IF(Aufstellung[[#This Row],[Abendessen]]="X",0.4,0))</f>
        <v/>
      </c>
      <c r="J196" s="13" t="str">
        <f>IF(Aufstellung[[#This Row],[Datum]]="","",MIN(VLOOKUP(Aufstellung[[#This Row],[Land]],VMA[],2,FALSE)*Aufstellung[[#This Row],[Kürzung in %]],Aufstellung[[#This Row],[VMA
brutto]]))</f>
        <v/>
      </c>
      <c r="K196" s="13" t="str">
        <f>IF(Aufstellung[[#This Row],[Datum]]="","",Aufstellung[[#This Row],[VMA
brutto]]-Aufstellung[[#This Row],[VMA
Kürzung]])</f>
        <v/>
      </c>
      <c r="L196" s="33"/>
      <c r="M196" s="22" t="str">
        <f>IF(Aufstellung[[#This Row],[Datum]]="","",Aufstellung[[#This Row],[gefahrene km mit Privat-Kfz]]*0.3)</f>
        <v/>
      </c>
    </row>
    <row r="197" spans="1:13" ht="21.2" customHeight="1" x14ac:dyDescent="0.3">
      <c r="A197" s="37"/>
      <c r="B197" s="31"/>
      <c r="C197" s="34"/>
      <c r="D197" s="35"/>
      <c r="E197" s="13" t="str">
        <f>IF(Aufstellung[[#This Row],[Datum]]="","",IF(OR(Aufstellung[[#This Row],[Auswärtstätigkeit]]=$B$7,Aufstellung[[#This Row],[Auswärtstätigkeit]]=$B$8),VLOOKUP(Aufstellung[[#This Row],[Land]],VMA[],3,FALSE),IF(Aufstellung[[#This Row],[Auswärtstätigkeit]]=$B$9,VLOOKUP(Aufstellung[[#This Row],[Land]],VMA[],2,FALSE),"FEHLER")))</f>
        <v/>
      </c>
      <c r="F197" s="36"/>
      <c r="G197" s="36"/>
      <c r="H197" s="34"/>
      <c r="I197" s="2" t="str">
        <f>IF(Aufstellung[[#This Row],[Datum]]="","",IF(Aufstellung[[#This Row],[Frühstück]]="X",0.2,0)+IF(Aufstellung[[#This Row],[Mittagessen]]="X",0.4,0)+IF(Aufstellung[[#This Row],[Abendessen]]="X",0.4,0))</f>
        <v/>
      </c>
      <c r="J197" s="13" t="str">
        <f>IF(Aufstellung[[#This Row],[Datum]]="","",MIN(VLOOKUP(Aufstellung[[#This Row],[Land]],VMA[],2,FALSE)*Aufstellung[[#This Row],[Kürzung in %]],Aufstellung[[#This Row],[VMA
brutto]]))</f>
        <v/>
      </c>
      <c r="K197" s="13" t="str">
        <f>IF(Aufstellung[[#This Row],[Datum]]="","",Aufstellung[[#This Row],[VMA
brutto]]-Aufstellung[[#This Row],[VMA
Kürzung]])</f>
        <v/>
      </c>
      <c r="L197" s="33"/>
      <c r="M197" s="22" t="str">
        <f>IF(Aufstellung[[#This Row],[Datum]]="","",Aufstellung[[#This Row],[gefahrene km mit Privat-Kfz]]*0.3)</f>
        <v/>
      </c>
    </row>
    <row r="198" spans="1:13" ht="21.2" customHeight="1" x14ac:dyDescent="0.3">
      <c r="A198" s="37"/>
      <c r="B198" s="31"/>
      <c r="C198" s="34"/>
      <c r="D198" s="35"/>
      <c r="E198" s="13" t="str">
        <f>IF(Aufstellung[[#This Row],[Datum]]="","",IF(OR(Aufstellung[[#This Row],[Auswärtstätigkeit]]=$B$7,Aufstellung[[#This Row],[Auswärtstätigkeit]]=$B$8),VLOOKUP(Aufstellung[[#This Row],[Land]],VMA[],3,FALSE),IF(Aufstellung[[#This Row],[Auswärtstätigkeit]]=$B$9,VLOOKUP(Aufstellung[[#This Row],[Land]],VMA[],2,FALSE),"FEHLER")))</f>
        <v/>
      </c>
      <c r="F198" s="36"/>
      <c r="G198" s="36"/>
      <c r="H198" s="34"/>
      <c r="I198" s="2" t="str">
        <f>IF(Aufstellung[[#This Row],[Datum]]="","",IF(Aufstellung[[#This Row],[Frühstück]]="X",0.2,0)+IF(Aufstellung[[#This Row],[Mittagessen]]="X",0.4,0)+IF(Aufstellung[[#This Row],[Abendessen]]="X",0.4,0))</f>
        <v/>
      </c>
      <c r="J198" s="13" t="str">
        <f>IF(Aufstellung[[#This Row],[Datum]]="","",MIN(VLOOKUP(Aufstellung[[#This Row],[Land]],VMA[],2,FALSE)*Aufstellung[[#This Row],[Kürzung in %]],Aufstellung[[#This Row],[VMA
brutto]]))</f>
        <v/>
      </c>
      <c r="K198" s="13" t="str">
        <f>IF(Aufstellung[[#This Row],[Datum]]="","",Aufstellung[[#This Row],[VMA
brutto]]-Aufstellung[[#This Row],[VMA
Kürzung]])</f>
        <v/>
      </c>
      <c r="L198" s="33"/>
      <c r="M198" s="22" t="str">
        <f>IF(Aufstellung[[#This Row],[Datum]]="","",Aufstellung[[#This Row],[gefahrene km mit Privat-Kfz]]*0.3)</f>
        <v/>
      </c>
    </row>
    <row r="199" spans="1:13" ht="21.2" customHeight="1" x14ac:dyDescent="0.3">
      <c r="A199" s="37"/>
      <c r="B199" s="31"/>
      <c r="C199" s="34"/>
      <c r="D199" s="35"/>
      <c r="E199" s="13" t="str">
        <f>IF(Aufstellung[[#This Row],[Datum]]="","",IF(OR(Aufstellung[[#This Row],[Auswärtstätigkeit]]=$B$7,Aufstellung[[#This Row],[Auswärtstätigkeit]]=$B$8),VLOOKUP(Aufstellung[[#This Row],[Land]],VMA[],3,FALSE),IF(Aufstellung[[#This Row],[Auswärtstätigkeit]]=$B$9,VLOOKUP(Aufstellung[[#This Row],[Land]],VMA[],2,FALSE),"FEHLER")))</f>
        <v/>
      </c>
      <c r="F199" s="36"/>
      <c r="G199" s="36"/>
      <c r="H199" s="34"/>
      <c r="I199" s="2" t="str">
        <f>IF(Aufstellung[[#This Row],[Datum]]="","",IF(Aufstellung[[#This Row],[Frühstück]]="X",0.2,0)+IF(Aufstellung[[#This Row],[Mittagessen]]="X",0.4,0)+IF(Aufstellung[[#This Row],[Abendessen]]="X",0.4,0))</f>
        <v/>
      </c>
      <c r="J199" s="13" t="str">
        <f>IF(Aufstellung[[#This Row],[Datum]]="","",MIN(VLOOKUP(Aufstellung[[#This Row],[Land]],VMA[],2,FALSE)*Aufstellung[[#This Row],[Kürzung in %]],Aufstellung[[#This Row],[VMA
brutto]]))</f>
        <v/>
      </c>
      <c r="K199" s="13" t="str">
        <f>IF(Aufstellung[[#This Row],[Datum]]="","",Aufstellung[[#This Row],[VMA
brutto]]-Aufstellung[[#This Row],[VMA
Kürzung]])</f>
        <v/>
      </c>
      <c r="L199" s="33"/>
      <c r="M199" s="22" t="str">
        <f>IF(Aufstellung[[#This Row],[Datum]]="","",Aufstellung[[#This Row],[gefahrene km mit Privat-Kfz]]*0.3)</f>
        <v/>
      </c>
    </row>
    <row r="200" spans="1:13" ht="21.2" customHeight="1" x14ac:dyDescent="0.3">
      <c r="A200" s="37"/>
      <c r="B200" s="31"/>
      <c r="C200" s="34"/>
      <c r="D200" s="35"/>
      <c r="E200" s="13" t="str">
        <f>IF(Aufstellung[[#This Row],[Datum]]="","",IF(OR(Aufstellung[[#This Row],[Auswärtstätigkeit]]=$B$7,Aufstellung[[#This Row],[Auswärtstätigkeit]]=$B$8),VLOOKUP(Aufstellung[[#This Row],[Land]],VMA[],3,FALSE),IF(Aufstellung[[#This Row],[Auswärtstätigkeit]]=$B$9,VLOOKUP(Aufstellung[[#This Row],[Land]],VMA[],2,FALSE),"FEHLER")))</f>
        <v/>
      </c>
      <c r="F200" s="36"/>
      <c r="G200" s="36"/>
      <c r="H200" s="34"/>
      <c r="I200" s="2" t="str">
        <f>IF(Aufstellung[[#This Row],[Datum]]="","",IF(Aufstellung[[#This Row],[Frühstück]]="X",0.2,0)+IF(Aufstellung[[#This Row],[Mittagessen]]="X",0.4,0)+IF(Aufstellung[[#This Row],[Abendessen]]="X",0.4,0))</f>
        <v/>
      </c>
      <c r="J200" s="13" t="str">
        <f>IF(Aufstellung[[#This Row],[Datum]]="","",MIN(VLOOKUP(Aufstellung[[#This Row],[Land]],VMA[],2,FALSE)*Aufstellung[[#This Row],[Kürzung in %]],Aufstellung[[#This Row],[VMA
brutto]]))</f>
        <v/>
      </c>
      <c r="K200" s="13" t="str">
        <f>IF(Aufstellung[[#This Row],[Datum]]="","",Aufstellung[[#This Row],[VMA
brutto]]-Aufstellung[[#This Row],[VMA
Kürzung]])</f>
        <v/>
      </c>
      <c r="L200" s="33"/>
      <c r="M200" s="22" t="str">
        <f>IF(Aufstellung[[#This Row],[Datum]]="","",Aufstellung[[#This Row],[gefahrene km mit Privat-Kfz]]*0.3)</f>
        <v/>
      </c>
    </row>
    <row r="201" spans="1:13" ht="21.2" customHeight="1" x14ac:dyDescent="0.3">
      <c r="A201" s="37"/>
      <c r="B201" s="31"/>
      <c r="C201" s="34"/>
      <c r="D201" s="35"/>
      <c r="E201" s="13" t="str">
        <f>IF(Aufstellung[[#This Row],[Datum]]="","",IF(OR(Aufstellung[[#This Row],[Auswärtstätigkeit]]=$B$7,Aufstellung[[#This Row],[Auswärtstätigkeit]]=$B$8),VLOOKUP(Aufstellung[[#This Row],[Land]],VMA[],3,FALSE),IF(Aufstellung[[#This Row],[Auswärtstätigkeit]]=$B$9,VLOOKUP(Aufstellung[[#This Row],[Land]],VMA[],2,FALSE),"FEHLER")))</f>
        <v/>
      </c>
      <c r="F201" s="36"/>
      <c r="G201" s="36"/>
      <c r="H201" s="34"/>
      <c r="I201" s="2" t="str">
        <f>IF(Aufstellung[[#This Row],[Datum]]="","",IF(Aufstellung[[#This Row],[Frühstück]]="X",0.2,0)+IF(Aufstellung[[#This Row],[Mittagessen]]="X",0.4,0)+IF(Aufstellung[[#This Row],[Abendessen]]="X",0.4,0))</f>
        <v/>
      </c>
      <c r="J201" s="13" t="str">
        <f>IF(Aufstellung[[#This Row],[Datum]]="","",MIN(VLOOKUP(Aufstellung[[#This Row],[Land]],VMA[],2,FALSE)*Aufstellung[[#This Row],[Kürzung in %]],Aufstellung[[#This Row],[VMA
brutto]]))</f>
        <v/>
      </c>
      <c r="K201" s="13" t="str">
        <f>IF(Aufstellung[[#This Row],[Datum]]="","",Aufstellung[[#This Row],[VMA
brutto]]-Aufstellung[[#This Row],[VMA
Kürzung]])</f>
        <v/>
      </c>
      <c r="L201" s="33"/>
      <c r="M201" s="22" t="str">
        <f>IF(Aufstellung[[#This Row],[Datum]]="","",Aufstellung[[#This Row],[gefahrene km mit Privat-Kfz]]*0.3)</f>
        <v/>
      </c>
    </row>
    <row r="202" spans="1:13" ht="21.2" customHeight="1" x14ac:dyDescent="0.3">
      <c r="A202" s="37"/>
      <c r="B202" s="31"/>
      <c r="C202" s="34"/>
      <c r="D202" s="35"/>
      <c r="E202" s="13" t="str">
        <f>IF(Aufstellung[[#This Row],[Datum]]="","",IF(OR(Aufstellung[[#This Row],[Auswärtstätigkeit]]=$B$7,Aufstellung[[#This Row],[Auswärtstätigkeit]]=$B$8),VLOOKUP(Aufstellung[[#This Row],[Land]],VMA[],3,FALSE),IF(Aufstellung[[#This Row],[Auswärtstätigkeit]]=$B$9,VLOOKUP(Aufstellung[[#This Row],[Land]],VMA[],2,FALSE),"FEHLER")))</f>
        <v/>
      </c>
      <c r="F202" s="36"/>
      <c r="G202" s="36"/>
      <c r="H202" s="34"/>
      <c r="I202" s="2" t="str">
        <f>IF(Aufstellung[[#This Row],[Datum]]="","",IF(Aufstellung[[#This Row],[Frühstück]]="X",0.2,0)+IF(Aufstellung[[#This Row],[Mittagessen]]="X",0.4,0)+IF(Aufstellung[[#This Row],[Abendessen]]="X",0.4,0))</f>
        <v/>
      </c>
      <c r="J202" s="13" t="str">
        <f>IF(Aufstellung[[#This Row],[Datum]]="","",MIN(VLOOKUP(Aufstellung[[#This Row],[Land]],VMA[],2,FALSE)*Aufstellung[[#This Row],[Kürzung in %]],Aufstellung[[#This Row],[VMA
brutto]]))</f>
        <v/>
      </c>
      <c r="K202" s="13" t="str">
        <f>IF(Aufstellung[[#This Row],[Datum]]="","",Aufstellung[[#This Row],[VMA
brutto]]-Aufstellung[[#This Row],[VMA
Kürzung]])</f>
        <v/>
      </c>
      <c r="L202" s="33"/>
      <c r="M202" s="22" t="str">
        <f>IF(Aufstellung[[#This Row],[Datum]]="","",Aufstellung[[#This Row],[gefahrene km mit Privat-Kfz]]*0.3)</f>
        <v/>
      </c>
    </row>
    <row r="203" spans="1:13" ht="21.2" customHeight="1" x14ac:dyDescent="0.3">
      <c r="A203" s="37"/>
      <c r="B203" s="31"/>
      <c r="C203" s="34"/>
      <c r="D203" s="35"/>
      <c r="E203" s="13" t="str">
        <f>IF(Aufstellung[[#This Row],[Datum]]="","",IF(OR(Aufstellung[[#This Row],[Auswärtstätigkeit]]=$B$7,Aufstellung[[#This Row],[Auswärtstätigkeit]]=$B$8),VLOOKUP(Aufstellung[[#This Row],[Land]],VMA[],3,FALSE),IF(Aufstellung[[#This Row],[Auswärtstätigkeit]]=$B$9,VLOOKUP(Aufstellung[[#This Row],[Land]],VMA[],2,FALSE),"FEHLER")))</f>
        <v/>
      </c>
      <c r="F203" s="36"/>
      <c r="G203" s="36"/>
      <c r="H203" s="34"/>
      <c r="I203" s="2" t="str">
        <f>IF(Aufstellung[[#This Row],[Datum]]="","",IF(Aufstellung[[#This Row],[Frühstück]]="X",0.2,0)+IF(Aufstellung[[#This Row],[Mittagessen]]="X",0.4,0)+IF(Aufstellung[[#This Row],[Abendessen]]="X",0.4,0))</f>
        <v/>
      </c>
      <c r="J203" s="13" t="str">
        <f>IF(Aufstellung[[#This Row],[Datum]]="","",MIN(VLOOKUP(Aufstellung[[#This Row],[Land]],VMA[],2,FALSE)*Aufstellung[[#This Row],[Kürzung in %]],Aufstellung[[#This Row],[VMA
brutto]]))</f>
        <v/>
      </c>
      <c r="K203" s="13" t="str">
        <f>IF(Aufstellung[[#This Row],[Datum]]="","",Aufstellung[[#This Row],[VMA
brutto]]-Aufstellung[[#This Row],[VMA
Kürzung]])</f>
        <v/>
      </c>
      <c r="L203" s="33"/>
      <c r="M203" s="22" t="str">
        <f>IF(Aufstellung[[#This Row],[Datum]]="","",Aufstellung[[#This Row],[gefahrene km mit Privat-Kfz]]*0.3)</f>
        <v/>
      </c>
    </row>
    <row r="204" spans="1:13" ht="21.2" customHeight="1" x14ac:dyDescent="0.3">
      <c r="A204" s="37"/>
      <c r="B204" s="31"/>
      <c r="C204" s="34"/>
      <c r="D204" s="35"/>
      <c r="E204" s="13" t="str">
        <f>IF(Aufstellung[[#This Row],[Datum]]="","",IF(OR(Aufstellung[[#This Row],[Auswärtstätigkeit]]=$B$7,Aufstellung[[#This Row],[Auswärtstätigkeit]]=$B$8),VLOOKUP(Aufstellung[[#This Row],[Land]],VMA[],3,FALSE),IF(Aufstellung[[#This Row],[Auswärtstätigkeit]]=$B$9,VLOOKUP(Aufstellung[[#This Row],[Land]],VMA[],2,FALSE),"FEHLER")))</f>
        <v/>
      </c>
      <c r="F204" s="36"/>
      <c r="G204" s="36"/>
      <c r="H204" s="34"/>
      <c r="I204" s="2" t="str">
        <f>IF(Aufstellung[[#This Row],[Datum]]="","",IF(Aufstellung[[#This Row],[Frühstück]]="X",0.2,0)+IF(Aufstellung[[#This Row],[Mittagessen]]="X",0.4,0)+IF(Aufstellung[[#This Row],[Abendessen]]="X",0.4,0))</f>
        <v/>
      </c>
      <c r="J204" s="13" t="str">
        <f>IF(Aufstellung[[#This Row],[Datum]]="","",MIN(VLOOKUP(Aufstellung[[#This Row],[Land]],VMA[],2,FALSE)*Aufstellung[[#This Row],[Kürzung in %]],Aufstellung[[#This Row],[VMA
brutto]]))</f>
        <v/>
      </c>
      <c r="K204" s="13" t="str">
        <f>IF(Aufstellung[[#This Row],[Datum]]="","",Aufstellung[[#This Row],[VMA
brutto]]-Aufstellung[[#This Row],[VMA
Kürzung]])</f>
        <v/>
      </c>
      <c r="L204" s="33"/>
      <c r="M204" s="22" t="str">
        <f>IF(Aufstellung[[#This Row],[Datum]]="","",Aufstellung[[#This Row],[gefahrene km mit Privat-Kfz]]*0.3)</f>
        <v/>
      </c>
    </row>
    <row r="205" spans="1:13" ht="21.2" customHeight="1" x14ac:dyDescent="0.3">
      <c r="A205" s="37"/>
      <c r="B205" s="31"/>
      <c r="C205" s="34"/>
      <c r="D205" s="35"/>
      <c r="E205" s="13" t="str">
        <f>IF(Aufstellung[[#This Row],[Datum]]="","",IF(OR(Aufstellung[[#This Row],[Auswärtstätigkeit]]=$B$7,Aufstellung[[#This Row],[Auswärtstätigkeit]]=$B$8),VLOOKUP(Aufstellung[[#This Row],[Land]],VMA[],3,FALSE),IF(Aufstellung[[#This Row],[Auswärtstätigkeit]]=$B$9,VLOOKUP(Aufstellung[[#This Row],[Land]],VMA[],2,FALSE),"FEHLER")))</f>
        <v/>
      </c>
      <c r="F205" s="36"/>
      <c r="G205" s="36"/>
      <c r="H205" s="34"/>
      <c r="I205" s="2" t="str">
        <f>IF(Aufstellung[[#This Row],[Datum]]="","",IF(Aufstellung[[#This Row],[Frühstück]]="X",0.2,0)+IF(Aufstellung[[#This Row],[Mittagessen]]="X",0.4,0)+IF(Aufstellung[[#This Row],[Abendessen]]="X",0.4,0))</f>
        <v/>
      </c>
      <c r="J205" s="13" t="str">
        <f>IF(Aufstellung[[#This Row],[Datum]]="","",MIN(VLOOKUP(Aufstellung[[#This Row],[Land]],VMA[],2,FALSE)*Aufstellung[[#This Row],[Kürzung in %]],Aufstellung[[#This Row],[VMA
brutto]]))</f>
        <v/>
      </c>
      <c r="K205" s="13" t="str">
        <f>IF(Aufstellung[[#This Row],[Datum]]="","",Aufstellung[[#This Row],[VMA
brutto]]-Aufstellung[[#This Row],[VMA
Kürzung]])</f>
        <v/>
      </c>
      <c r="L205" s="33"/>
      <c r="M205" s="22" t="str">
        <f>IF(Aufstellung[[#This Row],[Datum]]="","",Aufstellung[[#This Row],[gefahrene km mit Privat-Kfz]]*0.3)</f>
        <v/>
      </c>
    </row>
    <row r="206" spans="1:13" ht="21.2" customHeight="1" x14ac:dyDescent="0.3">
      <c r="A206" s="37"/>
      <c r="B206" s="31"/>
      <c r="C206" s="34"/>
      <c r="D206" s="35"/>
      <c r="E206" s="13" t="str">
        <f>IF(Aufstellung[[#This Row],[Datum]]="","",IF(OR(Aufstellung[[#This Row],[Auswärtstätigkeit]]=$B$7,Aufstellung[[#This Row],[Auswärtstätigkeit]]=$B$8),VLOOKUP(Aufstellung[[#This Row],[Land]],VMA[],3,FALSE),IF(Aufstellung[[#This Row],[Auswärtstätigkeit]]=$B$9,VLOOKUP(Aufstellung[[#This Row],[Land]],VMA[],2,FALSE),"FEHLER")))</f>
        <v/>
      </c>
      <c r="F206" s="36"/>
      <c r="G206" s="36"/>
      <c r="H206" s="34"/>
      <c r="I206" s="2" t="str">
        <f>IF(Aufstellung[[#This Row],[Datum]]="","",IF(Aufstellung[[#This Row],[Frühstück]]="X",0.2,0)+IF(Aufstellung[[#This Row],[Mittagessen]]="X",0.4,0)+IF(Aufstellung[[#This Row],[Abendessen]]="X",0.4,0))</f>
        <v/>
      </c>
      <c r="J206" s="13" t="str">
        <f>IF(Aufstellung[[#This Row],[Datum]]="","",MIN(VLOOKUP(Aufstellung[[#This Row],[Land]],VMA[],2,FALSE)*Aufstellung[[#This Row],[Kürzung in %]],Aufstellung[[#This Row],[VMA
brutto]]))</f>
        <v/>
      </c>
      <c r="K206" s="13" t="str">
        <f>IF(Aufstellung[[#This Row],[Datum]]="","",Aufstellung[[#This Row],[VMA
brutto]]-Aufstellung[[#This Row],[VMA
Kürzung]])</f>
        <v/>
      </c>
      <c r="L206" s="33"/>
      <c r="M206" s="22" t="str">
        <f>IF(Aufstellung[[#This Row],[Datum]]="","",Aufstellung[[#This Row],[gefahrene km mit Privat-Kfz]]*0.3)</f>
        <v/>
      </c>
    </row>
    <row r="207" spans="1:13" ht="21.2" customHeight="1" x14ac:dyDescent="0.3">
      <c r="A207" s="37"/>
      <c r="B207" s="31"/>
      <c r="C207" s="34"/>
      <c r="D207" s="35"/>
      <c r="E207" s="13" t="str">
        <f>IF(Aufstellung[[#This Row],[Datum]]="","",IF(OR(Aufstellung[[#This Row],[Auswärtstätigkeit]]=$B$7,Aufstellung[[#This Row],[Auswärtstätigkeit]]=$B$8),VLOOKUP(Aufstellung[[#This Row],[Land]],VMA[],3,FALSE),IF(Aufstellung[[#This Row],[Auswärtstätigkeit]]=$B$9,VLOOKUP(Aufstellung[[#This Row],[Land]],VMA[],2,FALSE),"FEHLER")))</f>
        <v/>
      </c>
      <c r="F207" s="36"/>
      <c r="G207" s="36"/>
      <c r="H207" s="34"/>
      <c r="I207" s="2" t="str">
        <f>IF(Aufstellung[[#This Row],[Datum]]="","",IF(Aufstellung[[#This Row],[Frühstück]]="X",0.2,0)+IF(Aufstellung[[#This Row],[Mittagessen]]="X",0.4,0)+IF(Aufstellung[[#This Row],[Abendessen]]="X",0.4,0))</f>
        <v/>
      </c>
      <c r="J207" s="13" t="str">
        <f>IF(Aufstellung[[#This Row],[Datum]]="","",MIN(VLOOKUP(Aufstellung[[#This Row],[Land]],VMA[],2,FALSE)*Aufstellung[[#This Row],[Kürzung in %]],Aufstellung[[#This Row],[VMA
brutto]]))</f>
        <v/>
      </c>
      <c r="K207" s="13" t="str">
        <f>IF(Aufstellung[[#This Row],[Datum]]="","",Aufstellung[[#This Row],[VMA
brutto]]-Aufstellung[[#This Row],[VMA
Kürzung]])</f>
        <v/>
      </c>
      <c r="L207" s="33"/>
      <c r="M207" s="22" t="str">
        <f>IF(Aufstellung[[#This Row],[Datum]]="","",Aufstellung[[#This Row],[gefahrene km mit Privat-Kfz]]*0.3)</f>
        <v/>
      </c>
    </row>
    <row r="208" spans="1:13" ht="21.2" customHeight="1" x14ac:dyDescent="0.3">
      <c r="A208" s="37"/>
      <c r="B208" s="31"/>
      <c r="C208" s="34"/>
      <c r="D208" s="35"/>
      <c r="E208" s="13" t="str">
        <f>IF(Aufstellung[[#This Row],[Datum]]="","",IF(OR(Aufstellung[[#This Row],[Auswärtstätigkeit]]=$B$7,Aufstellung[[#This Row],[Auswärtstätigkeit]]=$B$8),VLOOKUP(Aufstellung[[#This Row],[Land]],VMA[],3,FALSE),IF(Aufstellung[[#This Row],[Auswärtstätigkeit]]=$B$9,VLOOKUP(Aufstellung[[#This Row],[Land]],VMA[],2,FALSE),"FEHLER")))</f>
        <v/>
      </c>
      <c r="F208" s="36"/>
      <c r="G208" s="36"/>
      <c r="H208" s="34"/>
      <c r="I208" s="2" t="str">
        <f>IF(Aufstellung[[#This Row],[Datum]]="","",IF(Aufstellung[[#This Row],[Frühstück]]="X",0.2,0)+IF(Aufstellung[[#This Row],[Mittagessen]]="X",0.4,0)+IF(Aufstellung[[#This Row],[Abendessen]]="X",0.4,0))</f>
        <v/>
      </c>
      <c r="J208" s="13" t="str">
        <f>IF(Aufstellung[[#This Row],[Datum]]="","",MIN(VLOOKUP(Aufstellung[[#This Row],[Land]],VMA[],2,FALSE)*Aufstellung[[#This Row],[Kürzung in %]],Aufstellung[[#This Row],[VMA
brutto]]))</f>
        <v/>
      </c>
      <c r="K208" s="13" t="str">
        <f>IF(Aufstellung[[#This Row],[Datum]]="","",Aufstellung[[#This Row],[VMA
brutto]]-Aufstellung[[#This Row],[VMA
Kürzung]])</f>
        <v/>
      </c>
      <c r="L208" s="33"/>
      <c r="M208" s="22" t="str">
        <f>IF(Aufstellung[[#This Row],[Datum]]="","",Aufstellung[[#This Row],[gefahrene km mit Privat-Kfz]]*0.3)</f>
        <v/>
      </c>
    </row>
    <row r="209" spans="1:13" ht="21.2" customHeight="1" x14ac:dyDescent="0.3">
      <c r="A209" s="37"/>
      <c r="B209" s="31"/>
      <c r="C209" s="34"/>
      <c r="D209" s="35"/>
      <c r="E209" s="13" t="str">
        <f>IF(Aufstellung[[#This Row],[Datum]]="","",IF(OR(Aufstellung[[#This Row],[Auswärtstätigkeit]]=$B$7,Aufstellung[[#This Row],[Auswärtstätigkeit]]=$B$8),VLOOKUP(Aufstellung[[#This Row],[Land]],VMA[],3,FALSE),IF(Aufstellung[[#This Row],[Auswärtstätigkeit]]=$B$9,VLOOKUP(Aufstellung[[#This Row],[Land]],VMA[],2,FALSE),"FEHLER")))</f>
        <v/>
      </c>
      <c r="F209" s="36"/>
      <c r="G209" s="36"/>
      <c r="H209" s="34"/>
      <c r="I209" s="2" t="str">
        <f>IF(Aufstellung[[#This Row],[Datum]]="","",IF(Aufstellung[[#This Row],[Frühstück]]="X",0.2,0)+IF(Aufstellung[[#This Row],[Mittagessen]]="X",0.4,0)+IF(Aufstellung[[#This Row],[Abendessen]]="X",0.4,0))</f>
        <v/>
      </c>
      <c r="J209" s="13" t="str">
        <f>IF(Aufstellung[[#This Row],[Datum]]="","",MIN(VLOOKUP(Aufstellung[[#This Row],[Land]],VMA[],2,FALSE)*Aufstellung[[#This Row],[Kürzung in %]],Aufstellung[[#This Row],[VMA
brutto]]))</f>
        <v/>
      </c>
      <c r="K209" s="13" t="str">
        <f>IF(Aufstellung[[#This Row],[Datum]]="","",Aufstellung[[#This Row],[VMA
brutto]]-Aufstellung[[#This Row],[VMA
Kürzung]])</f>
        <v/>
      </c>
      <c r="L209" s="33"/>
      <c r="M209" s="22" t="str">
        <f>IF(Aufstellung[[#This Row],[Datum]]="","",Aufstellung[[#This Row],[gefahrene km mit Privat-Kfz]]*0.3)</f>
        <v/>
      </c>
    </row>
    <row r="210" spans="1:13" ht="21.2" customHeight="1" x14ac:dyDescent="0.3">
      <c r="A210" s="37"/>
      <c r="B210" s="31"/>
      <c r="C210" s="34"/>
      <c r="D210" s="35"/>
      <c r="E210" s="13" t="str">
        <f>IF(Aufstellung[[#This Row],[Datum]]="","",IF(OR(Aufstellung[[#This Row],[Auswärtstätigkeit]]=$B$7,Aufstellung[[#This Row],[Auswärtstätigkeit]]=$B$8),VLOOKUP(Aufstellung[[#This Row],[Land]],VMA[],3,FALSE),IF(Aufstellung[[#This Row],[Auswärtstätigkeit]]=$B$9,VLOOKUP(Aufstellung[[#This Row],[Land]],VMA[],2,FALSE),"FEHLER")))</f>
        <v/>
      </c>
      <c r="F210" s="36"/>
      <c r="G210" s="36"/>
      <c r="H210" s="34"/>
      <c r="I210" s="2" t="str">
        <f>IF(Aufstellung[[#This Row],[Datum]]="","",IF(Aufstellung[[#This Row],[Frühstück]]="X",0.2,0)+IF(Aufstellung[[#This Row],[Mittagessen]]="X",0.4,0)+IF(Aufstellung[[#This Row],[Abendessen]]="X",0.4,0))</f>
        <v/>
      </c>
      <c r="J210" s="13" t="str">
        <f>IF(Aufstellung[[#This Row],[Datum]]="","",MIN(VLOOKUP(Aufstellung[[#This Row],[Land]],VMA[],2,FALSE)*Aufstellung[[#This Row],[Kürzung in %]],Aufstellung[[#This Row],[VMA
brutto]]))</f>
        <v/>
      </c>
      <c r="K210" s="13" t="str">
        <f>IF(Aufstellung[[#This Row],[Datum]]="","",Aufstellung[[#This Row],[VMA
brutto]]-Aufstellung[[#This Row],[VMA
Kürzung]])</f>
        <v/>
      </c>
      <c r="L210" s="33"/>
      <c r="M210" s="22" t="str">
        <f>IF(Aufstellung[[#This Row],[Datum]]="","",Aufstellung[[#This Row],[gefahrene km mit Privat-Kfz]]*0.3)</f>
        <v/>
      </c>
    </row>
    <row r="211" spans="1:13" ht="21.2" customHeight="1" x14ac:dyDescent="0.3">
      <c r="A211" s="37"/>
      <c r="B211" s="31"/>
      <c r="C211" s="34"/>
      <c r="D211" s="35"/>
      <c r="E211" s="13" t="str">
        <f>IF(Aufstellung[[#This Row],[Datum]]="","",IF(OR(Aufstellung[[#This Row],[Auswärtstätigkeit]]=$B$7,Aufstellung[[#This Row],[Auswärtstätigkeit]]=$B$8),VLOOKUP(Aufstellung[[#This Row],[Land]],VMA[],3,FALSE),IF(Aufstellung[[#This Row],[Auswärtstätigkeit]]=$B$9,VLOOKUP(Aufstellung[[#This Row],[Land]],VMA[],2,FALSE),"FEHLER")))</f>
        <v/>
      </c>
      <c r="F211" s="36"/>
      <c r="G211" s="36"/>
      <c r="H211" s="34"/>
      <c r="I211" s="2" t="str">
        <f>IF(Aufstellung[[#This Row],[Datum]]="","",IF(Aufstellung[[#This Row],[Frühstück]]="X",0.2,0)+IF(Aufstellung[[#This Row],[Mittagessen]]="X",0.4,0)+IF(Aufstellung[[#This Row],[Abendessen]]="X",0.4,0))</f>
        <v/>
      </c>
      <c r="J211" s="13" t="str">
        <f>IF(Aufstellung[[#This Row],[Datum]]="","",MIN(VLOOKUP(Aufstellung[[#This Row],[Land]],VMA[],2,FALSE)*Aufstellung[[#This Row],[Kürzung in %]],Aufstellung[[#This Row],[VMA
brutto]]))</f>
        <v/>
      </c>
      <c r="K211" s="13" t="str">
        <f>IF(Aufstellung[[#This Row],[Datum]]="","",Aufstellung[[#This Row],[VMA
brutto]]-Aufstellung[[#This Row],[VMA
Kürzung]])</f>
        <v/>
      </c>
      <c r="L211" s="33"/>
      <c r="M211" s="22" t="str">
        <f>IF(Aufstellung[[#This Row],[Datum]]="","",Aufstellung[[#This Row],[gefahrene km mit Privat-Kfz]]*0.3)</f>
        <v/>
      </c>
    </row>
    <row r="212" spans="1:13" ht="21.2" customHeight="1" x14ac:dyDescent="0.3">
      <c r="A212" s="37"/>
      <c r="B212" s="31"/>
      <c r="C212" s="34"/>
      <c r="D212" s="35"/>
      <c r="E212" s="13" t="str">
        <f>IF(Aufstellung[[#This Row],[Datum]]="","",IF(OR(Aufstellung[[#This Row],[Auswärtstätigkeit]]=$B$7,Aufstellung[[#This Row],[Auswärtstätigkeit]]=$B$8),VLOOKUP(Aufstellung[[#This Row],[Land]],VMA[],3,FALSE),IF(Aufstellung[[#This Row],[Auswärtstätigkeit]]=$B$9,VLOOKUP(Aufstellung[[#This Row],[Land]],VMA[],2,FALSE),"FEHLER")))</f>
        <v/>
      </c>
      <c r="F212" s="36"/>
      <c r="G212" s="36"/>
      <c r="H212" s="34"/>
      <c r="I212" s="2" t="str">
        <f>IF(Aufstellung[[#This Row],[Datum]]="","",IF(Aufstellung[[#This Row],[Frühstück]]="X",0.2,0)+IF(Aufstellung[[#This Row],[Mittagessen]]="X",0.4,0)+IF(Aufstellung[[#This Row],[Abendessen]]="X",0.4,0))</f>
        <v/>
      </c>
      <c r="J212" s="13" t="str">
        <f>IF(Aufstellung[[#This Row],[Datum]]="","",MIN(VLOOKUP(Aufstellung[[#This Row],[Land]],VMA[],2,FALSE)*Aufstellung[[#This Row],[Kürzung in %]],Aufstellung[[#This Row],[VMA
brutto]]))</f>
        <v/>
      </c>
      <c r="K212" s="13" t="str">
        <f>IF(Aufstellung[[#This Row],[Datum]]="","",Aufstellung[[#This Row],[VMA
brutto]]-Aufstellung[[#This Row],[VMA
Kürzung]])</f>
        <v/>
      </c>
      <c r="L212" s="33"/>
      <c r="M212" s="22" t="str">
        <f>IF(Aufstellung[[#This Row],[Datum]]="","",Aufstellung[[#This Row],[gefahrene km mit Privat-Kfz]]*0.3)</f>
        <v/>
      </c>
    </row>
    <row r="213" spans="1:13" ht="21.2" customHeight="1" x14ac:dyDescent="0.3">
      <c r="A213" s="37"/>
      <c r="B213" s="31"/>
      <c r="C213" s="34"/>
      <c r="D213" s="35"/>
      <c r="E213" s="13" t="str">
        <f>IF(Aufstellung[[#This Row],[Datum]]="","",IF(OR(Aufstellung[[#This Row],[Auswärtstätigkeit]]=$B$7,Aufstellung[[#This Row],[Auswärtstätigkeit]]=$B$8),VLOOKUP(Aufstellung[[#This Row],[Land]],VMA[],3,FALSE),IF(Aufstellung[[#This Row],[Auswärtstätigkeit]]=$B$9,VLOOKUP(Aufstellung[[#This Row],[Land]],VMA[],2,FALSE),"FEHLER")))</f>
        <v/>
      </c>
      <c r="F213" s="36"/>
      <c r="G213" s="36"/>
      <c r="H213" s="34"/>
      <c r="I213" s="2" t="str">
        <f>IF(Aufstellung[[#This Row],[Datum]]="","",IF(Aufstellung[[#This Row],[Frühstück]]="X",0.2,0)+IF(Aufstellung[[#This Row],[Mittagessen]]="X",0.4,0)+IF(Aufstellung[[#This Row],[Abendessen]]="X",0.4,0))</f>
        <v/>
      </c>
      <c r="J213" s="13" t="str">
        <f>IF(Aufstellung[[#This Row],[Datum]]="","",MIN(VLOOKUP(Aufstellung[[#This Row],[Land]],VMA[],2,FALSE)*Aufstellung[[#This Row],[Kürzung in %]],Aufstellung[[#This Row],[VMA
brutto]]))</f>
        <v/>
      </c>
      <c r="K213" s="13" t="str">
        <f>IF(Aufstellung[[#This Row],[Datum]]="","",Aufstellung[[#This Row],[VMA
brutto]]-Aufstellung[[#This Row],[VMA
Kürzung]])</f>
        <v/>
      </c>
      <c r="L213" s="33"/>
      <c r="M213" s="22" t="str">
        <f>IF(Aufstellung[[#This Row],[Datum]]="","",Aufstellung[[#This Row],[gefahrene km mit Privat-Kfz]]*0.3)</f>
        <v/>
      </c>
    </row>
    <row r="214" spans="1:13" ht="21.2" customHeight="1" x14ac:dyDescent="0.3">
      <c r="A214" s="37"/>
      <c r="B214" s="31"/>
      <c r="C214" s="34"/>
      <c r="D214" s="35"/>
      <c r="E214" s="13" t="str">
        <f>IF(Aufstellung[[#This Row],[Datum]]="","",IF(OR(Aufstellung[[#This Row],[Auswärtstätigkeit]]=$B$7,Aufstellung[[#This Row],[Auswärtstätigkeit]]=$B$8),VLOOKUP(Aufstellung[[#This Row],[Land]],VMA[],3,FALSE),IF(Aufstellung[[#This Row],[Auswärtstätigkeit]]=$B$9,VLOOKUP(Aufstellung[[#This Row],[Land]],VMA[],2,FALSE),"FEHLER")))</f>
        <v/>
      </c>
      <c r="F214" s="36"/>
      <c r="G214" s="36"/>
      <c r="H214" s="34"/>
      <c r="I214" s="2" t="str">
        <f>IF(Aufstellung[[#This Row],[Datum]]="","",IF(Aufstellung[[#This Row],[Frühstück]]="X",0.2,0)+IF(Aufstellung[[#This Row],[Mittagessen]]="X",0.4,0)+IF(Aufstellung[[#This Row],[Abendessen]]="X",0.4,0))</f>
        <v/>
      </c>
      <c r="J214" s="13" t="str">
        <f>IF(Aufstellung[[#This Row],[Datum]]="","",MIN(VLOOKUP(Aufstellung[[#This Row],[Land]],VMA[],2,FALSE)*Aufstellung[[#This Row],[Kürzung in %]],Aufstellung[[#This Row],[VMA
brutto]]))</f>
        <v/>
      </c>
      <c r="K214" s="13" t="str">
        <f>IF(Aufstellung[[#This Row],[Datum]]="","",Aufstellung[[#This Row],[VMA
brutto]]-Aufstellung[[#This Row],[VMA
Kürzung]])</f>
        <v/>
      </c>
      <c r="L214" s="33"/>
      <c r="M214" s="22" t="str">
        <f>IF(Aufstellung[[#This Row],[Datum]]="","",Aufstellung[[#This Row],[gefahrene km mit Privat-Kfz]]*0.3)</f>
        <v/>
      </c>
    </row>
    <row r="215" spans="1:13" ht="21.2" customHeight="1" x14ac:dyDescent="0.3">
      <c r="A215" s="37"/>
      <c r="B215" s="31"/>
      <c r="C215" s="34"/>
      <c r="D215" s="35"/>
      <c r="E215" s="13" t="str">
        <f>IF(Aufstellung[[#This Row],[Datum]]="","",IF(OR(Aufstellung[[#This Row],[Auswärtstätigkeit]]=$B$7,Aufstellung[[#This Row],[Auswärtstätigkeit]]=$B$8),VLOOKUP(Aufstellung[[#This Row],[Land]],VMA[],3,FALSE),IF(Aufstellung[[#This Row],[Auswärtstätigkeit]]=$B$9,VLOOKUP(Aufstellung[[#This Row],[Land]],VMA[],2,FALSE),"FEHLER")))</f>
        <v/>
      </c>
      <c r="F215" s="36"/>
      <c r="G215" s="36"/>
      <c r="H215" s="34"/>
      <c r="I215" s="2" t="str">
        <f>IF(Aufstellung[[#This Row],[Datum]]="","",IF(Aufstellung[[#This Row],[Frühstück]]="X",0.2,0)+IF(Aufstellung[[#This Row],[Mittagessen]]="X",0.4,0)+IF(Aufstellung[[#This Row],[Abendessen]]="X",0.4,0))</f>
        <v/>
      </c>
      <c r="J215" s="13" t="str">
        <f>IF(Aufstellung[[#This Row],[Datum]]="","",MIN(VLOOKUP(Aufstellung[[#This Row],[Land]],VMA[],2,FALSE)*Aufstellung[[#This Row],[Kürzung in %]],Aufstellung[[#This Row],[VMA
brutto]]))</f>
        <v/>
      </c>
      <c r="K215" s="13" t="str">
        <f>IF(Aufstellung[[#This Row],[Datum]]="","",Aufstellung[[#This Row],[VMA
brutto]]-Aufstellung[[#This Row],[VMA
Kürzung]])</f>
        <v/>
      </c>
      <c r="L215" s="33"/>
      <c r="M215" s="22" t="str">
        <f>IF(Aufstellung[[#This Row],[Datum]]="","",Aufstellung[[#This Row],[gefahrene km mit Privat-Kfz]]*0.3)</f>
        <v/>
      </c>
    </row>
    <row r="216" spans="1:13" ht="21.2" customHeight="1" x14ac:dyDescent="0.3">
      <c r="A216" s="37"/>
      <c r="B216" s="31"/>
      <c r="C216" s="34"/>
      <c r="D216" s="35"/>
      <c r="E216" s="13" t="str">
        <f>IF(Aufstellung[[#This Row],[Datum]]="","",IF(OR(Aufstellung[[#This Row],[Auswärtstätigkeit]]=$B$7,Aufstellung[[#This Row],[Auswärtstätigkeit]]=$B$8),VLOOKUP(Aufstellung[[#This Row],[Land]],VMA[],3,FALSE),IF(Aufstellung[[#This Row],[Auswärtstätigkeit]]=$B$9,VLOOKUP(Aufstellung[[#This Row],[Land]],VMA[],2,FALSE),"FEHLER")))</f>
        <v/>
      </c>
      <c r="F216" s="36"/>
      <c r="G216" s="36"/>
      <c r="H216" s="34"/>
      <c r="I216" s="2" t="str">
        <f>IF(Aufstellung[[#This Row],[Datum]]="","",IF(Aufstellung[[#This Row],[Frühstück]]="X",0.2,0)+IF(Aufstellung[[#This Row],[Mittagessen]]="X",0.4,0)+IF(Aufstellung[[#This Row],[Abendessen]]="X",0.4,0))</f>
        <v/>
      </c>
      <c r="J216" s="13" t="str">
        <f>IF(Aufstellung[[#This Row],[Datum]]="","",MIN(VLOOKUP(Aufstellung[[#This Row],[Land]],VMA[],2,FALSE)*Aufstellung[[#This Row],[Kürzung in %]],Aufstellung[[#This Row],[VMA
brutto]]))</f>
        <v/>
      </c>
      <c r="K216" s="13" t="str">
        <f>IF(Aufstellung[[#This Row],[Datum]]="","",Aufstellung[[#This Row],[VMA
brutto]]-Aufstellung[[#This Row],[VMA
Kürzung]])</f>
        <v/>
      </c>
      <c r="L216" s="33"/>
      <c r="M216" s="22" t="str">
        <f>IF(Aufstellung[[#This Row],[Datum]]="","",Aufstellung[[#This Row],[gefahrene km mit Privat-Kfz]]*0.3)</f>
        <v/>
      </c>
    </row>
    <row r="217" spans="1:13" ht="21.2" customHeight="1" x14ac:dyDescent="0.3">
      <c r="A217" s="37"/>
      <c r="B217" s="31"/>
      <c r="C217" s="34"/>
      <c r="D217" s="35"/>
      <c r="E217" s="13" t="str">
        <f>IF(Aufstellung[[#This Row],[Datum]]="","",IF(OR(Aufstellung[[#This Row],[Auswärtstätigkeit]]=$B$7,Aufstellung[[#This Row],[Auswärtstätigkeit]]=$B$8),VLOOKUP(Aufstellung[[#This Row],[Land]],VMA[],3,FALSE),IF(Aufstellung[[#This Row],[Auswärtstätigkeit]]=$B$9,VLOOKUP(Aufstellung[[#This Row],[Land]],VMA[],2,FALSE),"FEHLER")))</f>
        <v/>
      </c>
      <c r="F217" s="36"/>
      <c r="G217" s="36"/>
      <c r="H217" s="34"/>
      <c r="I217" s="2" t="str">
        <f>IF(Aufstellung[[#This Row],[Datum]]="","",IF(Aufstellung[[#This Row],[Frühstück]]="X",0.2,0)+IF(Aufstellung[[#This Row],[Mittagessen]]="X",0.4,0)+IF(Aufstellung[[#This Row],[Abendessen]]="X",0.4,0))</f>
        <v/>
      </c>
      <c r="J217" s="13" t="str">
        <f>IF(Aufstellung[[#This Row],[Datum]]="","",MIN(VLOOKUP(Aufstellung[[#This Row],[Land]],VMA[],2,FALSE)*Aufstellung[[#This Row],[Kürzung in %]],Aufstellung[[#This Row],[VMA
brutto]]))</f>
        <v/>
      </c>
      <c r="K217" s="13" t="str">
        <f>IF(Aufstellung[[#This Row],[Datum]]="","",Aufstellung[[#This Row],[VMA
brutto]]-Aufstellung[[#This Row],[VMA
Kürzung]])</f>
        <v/>
      </c>
      <c r="L217" s="33"/>
      <c r="M217" s="22" t="str">
        <f>IF(Aufstellung[[#This Row],[Datum]]="","",Aufstellung[[#This Row],[gefahrene km mit Privat-Kfz]]*0.3)</f>
        <v/>
      </c>
    </row>
    <row r="218" spans="1:13" ht="21.2" customHeight="1" x14ac:dyDescent="0.3">
      <c r="A218" s="37"/>
      <c r="B218" s="31"/>
      <c r="C218" s="34"/>
      <c r="D218" s="35"/>
      <c r="E218" s="13" t="str">
        <f>IF(Aufstellung[[#This Row],[Datum]]="","",IF(OR(Aufstellung[[#This Row],[Auswärtstätigkeit]]=$B$7,Aufstellung[[#This Row],[Auswärtstätigkeit]]=$B$8),VLOOKUP(Aufstellung[[#This Row],[Land]],VMA[],3,FALSE),IF(Aufstellung[[#This Row],[Auswärtstätigkeit]]=$B$9,VLOOKUP(Aufstellung[[#This Row],[Land]],VMA[],2,FALSE),"FEHLER")))</f>
        <v/>
      </c>
      <c r="F218" s="36"/>
      <c r="G218" s="36"/>
      <c r="H218" s="34"/>
      <c r="I218" s="2" t="str">
        <f>IF(Aufstellung[[#This Row],[Datum]]="","",IF(Aufstellung[[#This Row],[Frühstück]]="X",0.2,0)+IF(Aufstellung[[#This Row],[Mittagessen]]="X",0.4,0)+IF(Aufstellung[[#This Row],[Abendessen]]="X",0.4,0))</f>
        <v/>
      </c>
      <c r="J218" s="13" t="str">
        <f>IF(Aufstellung[[#This Row],[Datum]]="","",MIN(VLOOKUP(Aufstellung[[#This Row],[Land]],VMA[],2,FALSE)*Aufstellung[[#This Row],[Kürzung in %]],Aufstellung[[#This Row],[VMA
brutto]]))</f>
        <v/>
      </c>
      <c r="K218" s="13" t="str">
        <f>IF(Aufstellung[[#This Row],[Datum]]="","",Aufstellung[[#This Row],[VMA
brutto]]-Aufstellung[[#This Row],[VMA
Kürzung]])</f>
        <v/>
      </c>
      <c r="L218" s="33"/>
      <c r="M218" s="22" t="str">
        <f>IF(Aufstellung[[#This Row],[Datum]]="","",Aufstellung[[#This Row],[gefahrene km mit Privat-Kfz]]*0.3)</f>
        <v/>
      </c>
    </row>
    <row r="219" spans="1:13" ht="21.2" customHeight="1" x14ac:dyDescent="0.3">
      <c r="A219" s="37"/>
      <c r="B219" s="31"/>
      <c r="C219" s="34"/>
      <c r="D219" s="35"/>
      <c r="E219" s="13" t="str">
        <f>IF(Aufstellung[[#This Row],[Datum]]="","",IF(OR(Aufstellung[[#This Row],[Auswärtstätigkeit]]=$B$7,Aufstellung[[#This Row],[Auswärtstätigkeit]]=$B$8),VLOOKUP(Aufstellung[[#This Row],[Land]],VMA[],3,FALSE),IF(Aufstellung[[#This Row],[Auswärtstätigkeit]]=$B$9,VLOOKUP(Aufstellung[[#This Row],[Land]],VMA[],2,FALSE),"FEHLER")))</f>
        <v/>
      </c>
      <c r="F219" s="36"/>
      <c r="G219" s="36"/>
      <c r="H219" s="34"/>
      <c r="I219" s="2" t="str">
        <f>IF(Aufstellung[[#This Row],[Datum]]="","",IF(Aufstellung[[#This Row],[Frühstück]]="X",0.2,0)+IF(Aufstellung[[#This Row],[Mittagessen]]="X",0.4,0)+IF(Aufstellung[[#This Row],[Abendessen]]="X",0.4,0))</f>
        <v/>
      </c>
      <c r="J219" s="13" t="str">
        <f>IF(Aufstellung[[#This Row],[Datum]]="","",MIN(VLOOKUP(Aufstellung[[#This Row],[Land]],VMA[],2,FALSE)*Aufstellung[[#This Row],[Kürzung in %]],Aufstellung[[#This Row],[VMA
brutto]]))</f>
        <v/>
      </c>
      <c r="K219" s="13" t="str">
        <f>IF(Aufstellung[[#This Row],[Datum]]="","",Aufstellung[[#This Row],[VMA
brutto]]-Aufstellung[[#This Row],[VMA
Kürzung]])</f>
        <v/>
      </c>
      <c r="L219" s="33"/>
      <c r="M219" s="22" t="str">
        <f>IF(Aufstellung[[#This Row],[Datum]]="","",Aufstellung[[#This Row],[gefahrene km mit Privat-Kfz]]*0.3)</f>
        <v/>
      </c>
    </row>
    <row r="220" spans="1:13" ht="21.2" customHeight="1" x14ac:dyDescent="0.3">
      <c r="A220" s="37"/>
      <c r="B220" s="31"/>
      <c r="C220" s="34"/>
      <c r="D220" s="35"/>
      <c r="E220" s="13" t="str">
        <f>IF(Aufstellung[[#This Row],[Datum]]="","",IF(OR(Aufstellung[[#This Row],[Auswärtstätigkeit]]=$B$7,Aufstellung[[#This Row],[Auswärtstätigkeit]]=$B$8),VLOOKUP(Aufstellung[[#This Row],[Land]],VMA[],3,FALSE),IF(Aufstellung[[#This Row],[Auswärtstätigkeit]]=$B$9,VLOOKUP(Aufstellung[[#This Row],[Land]],VMA[],2,FALSE),"FEHLER")))</f>
        <v/>
      </c>
      <c r="F220" s="36"/>
      <c r="G220" s="36"/>
      <c r="H220" s="34"/>
      <c r="I220" s="2" t="str">
        <f>IF(Aufstellung[[#This Row],[Datum]]="","",IF(Aufstellung[[#This Row],[Frühstück]]="X",0.2,0)+IF(Aufstellung[[#This Row],[Mittagessen]]="X",0.4,0)+IF(Aufstellung[[#This Row],[Abendessen]]="X",0.4,0))</f>
        <v/>
      </c>
      <c r="J220" s="13" t="str">
        <f>IF(Aufstellung[[#This Row],[Datum]]="","",MIN(VLOOKUP(Aufstellung[[#This Row],[Land]],VMA[],2,FALSE)*Aufstellung[[#This Row],[Kürzung in %]],Aufstellung[[#This Row],[VMA
brutto]]))</f>
        <v/>
      </c>
      <c r="K220" s="13" t="str">
        <f>IF(Aufstellung[[#This Row],[Datum]]="","",Aufstellung[[#This Row],[VMA
brutto]]-Aufstellung[[#This Row],[VMA
Kürzung]])</f>
        <v/>
      </c>
      <c r="L220" s="33"/>
      <c r="M220" s="22" t="str">
        <f>IF(Aufstellung[[#This Row],[Datum]]="","",Aufstellung[[#This Row],[gefahrene km mit Privat-Kfz]]*0.3)</f>
        <v/>
      </c>
    </row>
    <row r="221" spans="1:13" ht="21.2" customHeight="1" x14ac:dyDescent="0.3">
      <c r="A221" s="37"/>
      <c r="B221" s="31"/>
      <c r="C221" s="34"/>
      <c r="D221" s="35"/>
      <c r="E221" s="13" t="str">
        <f>IF(Aufstellung[[#This Row],[Datum]]="","",IF(OR(Aufstellung[[#This Row],[Auswärtstätigkeit]]=$B$7,Aufstellung[[#This Row],[Auswärtstätigkeit]]=$B$8),VLOOKUP(Aufstellung[[#This Row],[Land]],VMA[],3,FALSE),IF(Aufstellung[[#This Row],[Auswärtstätigkeit]]=$B$9,VLOOKUP(Aufstellung[[#This Row],[Land]],VMA[],2,FALSE),"FEHLER")))</f>
        <v/>
      </c>
      <c r="F221" s="36"/>
      <c r="G221" s="36"/>
      <c r="H221" s="34"/>
      <c r="I221" s="2" t="str">
        <f>IF(Aufstellung[[#This Row],[Datum]]="","",IF(Aufstellung[[#This Row],[Frühstück]]="X",0.2,0)+IF(Aufstellung[[#This Row],[Mittagessen]]="X",0.4,0)+IF(Aufstellung[[#This Row],[Abendessen]]="X",0.4,0))</f>
        <v/>
      </c>
      <c r="J221" s="13" t="str">
        <f>IF(Aufstellung[[#This Row],[Datum]]="","",MIN(VLOOKUP(Aufstellung[[#This Row],[Land]],VMA[],2,FALSE)*Aufstellung[[#This Row],[Kürzung in %]],Aufstellung[[#This Row],[VMA
brutto]]))</f>
        <v/>
      </c>
      <c r="K221" s="13" t="str">
        <f>IF(Aufstellung[[#This Row],[Datum]]="","",Aufstellung[[#This Row],[VMA
brutto]]-Aufstellung[[#This Row],[VMA
Kürzung]])</f>
        <v/>
      </c>
      <c r="L221" s="33"/>
      <c r="M221" s="22" t="str">
        <f>IF(Aufstellung[[#This Row],[Datum]]="","",Aufstellung[[#This Row],[gefahrene km mit Privat-Kfz]]*0.3)</f>
        <v/>
      </c>
    </row>
    <row r="222" spans="1:13" ht="21.2" customHeight="1" x14ac:dyDescent="0.3">
      <c r="A222" s="37"/>
      <c r="B222" s="31"/>
      <c r="C222" s="34"/>
      <c r="D222" s="35"/>
      <c r="E222" s="13" t="str">
        <f>IF(Aufstellung[[#This Row],[Datum]]="","",IF(OR(Aufstellung[[#This Row],[Auswärtstätigkeit]]=$B$7,Aufstellung[[#This Row],[Auswärtstätigkeit]]=$B$8),VLOOKUP(Aufstellung[[#This Row],[Land]],VMA[],3,FALSE),IF(Aufstellung[[#This Row],[Auswärtstätigkeit]]=$B$9,VLOOKUP(Aufstellung[[#This Row],[Land]],VMA[],2,FALSE),"FEHLER")))</f>
        <v/>
      </c>
      <c r="F222" s="36"/>
      <c r="G222" s="36"/>
      <c r="H222" s="34"/>
      <c r="I222" s="2" t="str">
        <f>IF(Aufstellung[[#This Row],[Datum]]="","",IF(Aufstellung[[#This Row],[Frühstück]]="X",0.2,0)+IF(Aufstellung[[#This Row],[Mittagessen]]="X",0.4,0)+IF(Aufstellung[[#This Row],[Abendessen]]="X",0.4,0))</f>
        <v/>
      </c>
      <c r="J222" s="13" t="str">
        <f>IF(Aufstellung[[#This Row],[Datum]]="","",MIN(VLOOKUP(Aufstellung[[#This Row],[Land]],VMA[],2,FALSE)*Aufstellung[[#This Row],[Kürzung in %]],Aufstellung[[#This Row],[VMA
brutto]]))</f>
        <v/>
      </c>
      <c r="K222" s="13" t="str">
        <f>IF(Aufstellung[[#This Row],[Datum]]="","",Aufstellung[[#This Row],[VMA
brutto]]-Aufstellung[[#This Row],[VMA
Kürzung]])</f>
        <v/>
      </c>
      <c r="L222" s="33"/>
      <c r="M222" s="22" t="str">
        <f>IF(Aufstellung[[#This Row],[Datum]]="","",Aufstellung[[#This Row],[gefahrene km mit Privat-Kfz]]*0.3)</f>
        <v/>
      </c>
    </row>
    <row r="223" spans="1:13" ht="21.2" customHeight="1" x14ac:dyDescent="0.3">
      <c r="A223" s="37"/>
      <c r="B223" s="31"/>
      <c r="C223" s="34"/>
      <c r="D223" s="35"/>
      <c r="E223" s="13" t="str">
        <f>IF(Aufstellung[[#This Row],[Datum]]="","",IF(OR(Aufstellung[[#This Row],[Auswärtstätigkeit]]=$B$7,Aufstellung[[#This Row],[Auswärtstätigkeit]]=$B$8),VLOOKUP(Aufstellung[[#This Row],[Land]],VMA[],3,FALSE),IF(Aufstellung[[#This Row],[Auswärtstätigkeit]]=$B$9,VLOOKUP(Aufstellung[[#This Row],[Land]],VMA[],2,FALSE),"FEHLER")))</f>
        <v/>
      </c>
      <c r="F223" s="36"/>
      <c r="G223" s="36"/>
      <c r="H223" s="34"/>
      <c r="I223" s="2" t="str">
        <f>IF(Aufstellung[[#This Row],[Datum]]="","",IF(Aufstellung[[#This Row],[Frühstück]]="X",0.2,0)+IF(Aufstellung[[#This Row],[Mittagessen]]="X",0.4,0)+IF(Aufstellung[[#This Row],[Abendessen]]="X",0.4,0))</f>
        <v/>
      </c>
      <c r="J223" s="13" t="str">
        <f>IF(Aufstellung[[#This Row],[Datum]]="","",MIN(VLOOKUP(Aufstellung[[#This Row],[Land]],VMA[],2,FALSE)*Aufstellung[[#This Row],[Kürzung in %]],Aufstellung[[#This Row],[VMA
brutto]]))</f>
        <v/>
      </c>
      <c r="K223" s="13" t="str">
        <f>IF(Aufstellung[[#This Row],[Datum]]="","",Aufstellung[[#This Row],[VMA
brutto]]-Aufstellung[[#This Row],[VMA
Kürzung]])</f>
        <v/>
      </c>
      <c r="L223" s="33"/>
      <c r="M223" s="22" t="str">
        <f>IF(Aufstellung[[#This Row],[Datum]]="","",Aufstellung[[#This Row],[gefahrene km mit Privat-Kfz]]*0.3)</f>
        <v/>
      </c>
    </row>
    <row r="224" spans="1:13" ht="21.2" customHeight="1" x14ac:dyDescent="0.3">
      <c r="A224" s="37"/>
      <c r="B224" s="31"/>
      <c r="C224" s="34"/>
      <c r="D224" s="35"/>
      <c r="E224" s="13" t="str">
        <f>IF(Aufstellung[[#This Row],[Datum]]="","",IF(OR(Aufstellung[[#This Row],[Auswärtstätigkeit]]=$B$7,Aufstellung[[#This Row],[Auswärtstätigkeit]]=$B$8),VLOOKUP(Aufstellung[[#This Row],[Land]],VMA[],3,FALSE),IF(Aufstellung[[#This Row],[Auswärtstätigkeit]]=$B$9,VLOOKUP(Aufstellung[[#This Row],[Land]],VMA[],2,FALSE),"FEHLER")))</f>
        <v/>
      </c>
      <c r="F224" s="36"/>
      <c r="G224" s="36"/>
      <c r="H224" s="34"/>
      <c r="I224" s="2" t="str">
        <f>IF(Aufstellung[[#This Row],[Datum]]="","",IF(Aufstellung[[#This Row],[Frühstück]]="X",0.2,0)+IF(Aufstellung[[#This Row],[Mittagessen]]="X",0.4,0)+IF(Aufstellung[[#This Row],[Abendessen]]="X",0.4,0))</f>
        <v/>
      </c>
      <c r="J224" s="13" t="str">
        <f>IF(Aufstellung[[#This Row],[Datum]]="","",MIN(VLOOKUP(Aufstellung[[#This Row],[Land]],VMA[],2,FALSE)*Aufstellung[[#This Row],[Kürzung in %]],Aufstellung[[#This Row],[VMA
brutto]]))</f>
        <v/>
      </c>
      <c r="K224" s="13" t="str">
        <f>IF(Aufstellung[[#This Row],[Datum]]="","",Aufstellung[[#This Row],[VMA
brutto]]-Aufstellung[[#This Row],[VMA
Kürzung]])</f>
        <v/>
      </c>
      <c r="L224" s="33"/>
      <c r="M224" s="22" t="str">
        <f>IF(Aufstellung[[#This Row],[Datum]]="","",Aufstellung[[#This Row],[gefahrene km mit Privat-Kfz]]*0.3)</f>
        <v/>
      </c>
    </row>
    <row r="225" spans="1:13" ht="21.2" customHeight="1" x14ac:dyDescent="0.3">
      <c r="A225" s="37"/>
      <c r="B225" s="31"/>
      <c r="C225" s="34"/>
      <c r="D225" s="35"/>
      <c r="E225" s="13" t="str">
        <f>IF(Aufstellung[[#This Row],[Datum]]="","",IF(OR(Aufstellung[[#This Row],[Auswärtstätigkeit]]=$B$7,Aufstellung[[#This Row],[Auswärtstätigkeit]]=$B$8),VLOOKUP(Aufstellung[[#This Row],[Land]],VMA[],3,FALSE),IF(Aufstellung[[#This Row],[Auswärtstätigkeit]]=$B$9,VLOOKUP(Aufstellung[[#This Row],[Land]],VMA[],2,FALSE),"FEHLER")))</f>
        <v/>
      </c>
      <c r="F225" s="36"/>
      <c r="G225" s="36"/>
      <c r="H225" s="34"/>
      <c r="I225" s="2" t="str">
        <f>IF(Aufstellung[[#This Row],[Datum]]="","",IF(Aufstellung[[#This Row],[Frühstück]]="X",0.2,0)+IF(Aufstellung[[#This Row],[Mittagessen]]="X",0.4,0)+IF(Aufstellung[[#This Row],[Abendessen]]="X",0.4,0))</f>
        <v/>
      </c>
      <c r="J225" s="13" t="str">
        <f>IF(Aufstellung[[#This Row],[Datum]]="","",MIN(VLOOKUP(Aufstellung[[#This Row],[Land]],VMA[],2,FALSE)*Aufstellung[[#This Row],[Kürzung in %]],Aufstellung[[#This Row],[VMA
brutto]]))</f>
        <v/>
      </c>
      <c r="K225" s="13" t="str">
        <f>IF(Aufstellung[[#This Row],[Datum]]="","",Aufstellung[[#This Row],[VMA
brutto]]-Aufstellung[[#This Row],[VMA
Kürzung]])</f>
        <v/>
      </c>
      <c r="L225" s="33"/>
      <c r="M225" s="22" t="str">
        <f>IF(Aufstellung[[#This Row],[Datum]]="","",Aufstellung[[#This Row],[gefahrene km mit Privat-Kfz]]*0.3)</f>
        <v/>
      </c>
    </row>
    <row r="226" spans="1:13" ht="21.2" customHeight="1" x14ac:dyDescent="0.3">
      <c r="A226" s="37"/>
      <c r="B226" s="31"/>
      <c r="C226" s="34"/>
      <c r="D226" s="35"/>
      <c r="E226" s="13" t="str">
        <f>IF(Aufstellung[[#This Row],[Datum]]="","",IF(OR(Aufstellung[[#This Row],[Auswärtstätigkeit]]=$B$7,Aufstellung[[#This Row],[Auswärtstätigkeit]]=$B$8),VLOOKUP(Aufstellung[[#This Row],[Land]],VMA[],3,FALSE),IF(Aufstellung[[#This Row],[Auswärtstätigkeit]]=$B$9,VLOOKUP(Aufstellung[[#This Row],[Land]],VMA[],2,FALSE),"FEHLER")))</f>
        <v/>
      </c>
      <c r="F226" s="36"/>
      <c r="G226" s="36"/>
      <c r="H226" s="34"/>
      <c r="I226" s="2" t="str">
        <f>IF(Aufstellung[[#This Row],[Datum]]="","",IF(Aufstellung[[#This Row],[Frühstück]]="X",0.2,0)+IF(Aufstellung[[#This Row],[Mittagessen]]="X",0.4,0)+IF(Aufstellung[[#This Row],[Abendessen]]="X",0.4,0))</f>
        <v/>
      </c>
      <c r="J226" s="13" t="str">
        <f>IF(Aufstellung[[#This Row],[Datum]]="","",MIN(VLOOKUP(Aufstellung[[#This Row],[Land]],VMA[],2,FALSE)*Aufstellung[[#This Row],[Kürzung in %]],Aufstellung[[#This Row],[VMA
brutto]]))</f>
        <v/>
      </c>
      <c r="K226" s="13" t="str">
        <f>IF(Aufstellung[[#This Row],[Datum]]="","",Aufstellung[[#This Row],[VMA
brutto]]-Aufstellung[[#This Row],[VMA
Kürzung]])</f>
        <v/>
      </c>
      <c r="L226" s="33"/>
      <c r="M226" s="22" t="str">
        <f>IF(Aufstellung[[#This Row],[Datum]]="","",Aufstellung[[#This Row],[gefahrene km mit Privat-Kfz]]*0.3)</f>
        <v/>
      </c>
    </row>
    <row r="227" spans="1:13" ht="21.2" customHeight="1" x14ac:dyDescent="0.3">
      <c r="A227" s="37"/>
      <c r="B227" s="31"/>
      <c r="C227" s="34"/>
      <c r="D227" s="35"/>
      <c r="E227" s="13" t="str">
        <f>IF(Aufstellung[[#This Row],[Datum]]="","",IF(OR(Aufstellung[[#This Row],[Auswärtstätigkeit]]=$B$7,Aufstellung[[#This Row],[Auswärtstätigkeit]]=$B$8),VLOOKUP(Aufstellung[[#This Row],[Land]],VMA[],3,FALSE),IF(Aufstellung[[#This Row],[Auswärtstätigkeit]]=$B$9,VLOOKUP(Aufstellung[[#This Row],[Land]],VMA[],2,FALSE),"FEHLER")))</f>
        <v/>
      </c>
      <c r="F227" s="36"/>
      <c r="G227" s="36"/>
      <c r="H227" s="34"/>
      <c r="I227" s="2" t="str">
        <f>IF(Aufstellung[[#This Row],[Datum]]="","",IF(Aufstellung[[#This Row],[Frühstück]]="X",0.2,0)+IF(Aufstellung[[#This Row],[Mittagessen]]="X",0.4,0)+IF(Aufstellung[[#This Row],[Abendessen]]="X",0.4,0))</f>
        <v/>
      </c>
      <c r="J227" s="13" t="str">
        <f>IF(Aufstellung[[#This Row],[Datum]]="","",MIN(VLOOKUP(Aufstellung[[#This Row],[Land]],VMA[],2,FALSE)*Aufstellung[[#This Row],[Kürzung in %]],Aufstellung[[#This Row],[VMA
brutto]]))</f>
        <v/>
      </c>
      <c r="K227" s="13" t="str">
        <f>IF(Aufstellung[[#This Row],[Datum]]="","",Aufstellung[[#This Row],[VMA
brutto]]-Aufstellung[[#This Row],[VMA
Kürzung]])</f>
        <v/>
      </c>
      <c r="L227" s="33"/>
      <c r="M227" s="22" t="str">
        <f>IF(Aufstellung[[#This Row],[Datum]]="","",Aufstellung[[#This Row],[gefahrene km mit Privat-Kfz]]*0.3)</f>
        <v/>
      </c>
    </row>
    <row r="228" spans="1:13" ht="21.2" customHeight="1" x14ac:dyDescent="0.3">
      <c r="A228" s="37"/>
      <c r="B228" s="31"/>
      <c r="C228" s="34"/>
      <c r="D228" s="35"/>
      <c r="E228" s="13" t="str">
        <f>IF(Aufstellung[[#This Row],[Datum]]="","",IF(OR(Aufstellung[[#This Row],[Auswärtstätigkeit]]=$B$7,Aufstellung[[#This Row],[Auswärtstätigkeit]]=$B$8),VLOOKUP(Aufstellung[[#This Row],[Land]],VMA[],3,FALSE),IF(Aufstellung[[#This Row],[Auswärtstätigkeit]]=$B$9,VLOOKUP(Aufstellung[[#This Row],[Land]],VMA[],2,FALSE),"FEHLER")))</f>
        <v/>
      </c>
      <c r="F228" s="36"/>
      <c r="G228" s="36"/>
      <c r="H228" s="34"/>
      <c r="I228" s="2" t="str">
        <f>IF(Aufstellung[[#This Row],[Datum]]="","",IF(Aufstellung[[#This Row],[Frühstück]]="X",0.2,0)+IF(Aufstellung[[#This Row],[Mittagessen]]="X",0.4,0)+IF(Aufstellung[[#This Row],[Abendessen]]="X",0.4,0))</f>
        <v/>
      </c>
      <c r="J228" s="13" t="str">
        <f>IF(Aufstellung[[#This Row],[Datum]]="","",MIN(VLOOKUP(Aufstellung[[#This Row],[Land]],VMA[],2,FALSE)*Aufstellung[[#This Row],[Kürzung in %]],Aufstellung[[#This Row],[VMA
brutto]]))</f>
        <v/>
      </c>
      <c r="K228" s="13" t="str">
        <f>IF(Aufstellung[[#This Row],[Datum]]="","",Aufstellung[[#This Row],[VMA
brutto]]-Aufstellung[[#This Row],[VMA
Kürzung]])</f>
        <v/>
      </c>
      <c r="L228" s="33"/>
      <c r="M228" s="22" t="str">
        <f>IF(Aufstellung[[#This Row],[Datum]]="","",Aufstellung[[#This Row],[gefahrene km mit Privat-Kfz]]*0.3)</f>
        <v/>
      </c>
    </row>
    <row r="229" spans="1:13" ht="21.2" customHeight="1" x14ac:dyDescent="0.3">
      <c r="A229" s="37"/>
      <c r="B229" s="31"/>
      <c r="C229" s="34"/>
      <c r="D229" s="35"/>
      <c r="E229" s="13" t="str">
        <f>IF(Aufstellung[[#This Row],[Datum]]="","",IF(OR(Aufstellung[[#This Row],[Auswärtstätigkeit]]=$B$7,Aufstellung[[#This Row],[Auswärtstätigkeit]]=$B$8),VLOOKUP(Aufstellung[[#This Row],[Land]],VMA[],3,FALSE),IF(Aufstellung[[#This Row],[Auswärtstätigkeit]]=$B$9,VLOOKUP(Aufstellung[[#This Row],[Land]],VMA[],2,FALSE),"FEHLER")))</f>
        <v/>
      </c>
      <c r="F229" s="36"/>
      <c r="G229" s="36"/>
      <c r="H229" s="34"/>
      <c r="I229" s="2" t="str">
        <f>IF(Aufstellung[[#This Row],[Datum]]="","",IF(Aufstellung[[#This Row],[Frühstück]]="X",0.2,0)+IF(Aufstellung[[#This Row],[Mittagessen]]="X",0.4,0)+IF(Aufstellung[[#This Row],[Abendessen]]="X",0.4,0))</f>
        <v/>
      </c>
      <c r="J229" s="13" t="str">
        <f>IF(Aufstellung[[#This Row],[Datum]]="","",MIN(VLOOKUP(Aufstellung[[#This Row],[Land]],VMA[],2,FALSE)*Aufstellung[[#This Row],[Kürzung in %]],Aufstellung[[#This Row],[VMA
brutto]]))</f>
        <v/>
      </c>
      <c r="K229" s="13" t="str">
        <f>IF(Aufstellung[[#This Row],[Datum]]="","",Aufstellung[[#This Row],[VMA
brutto]]-Aufstellung[[#This Row],[VMA
Kürzung]])</f>
        <v/>
      </c>
      <c r="L229" s="33"/>
      <c r="M229" s="22" t="str">
        <f>IF(Aufstellung[[#This Row],[Datum]]="","",Aufstellung[[#This Row],[gefahrene km mit Privat-Kfz]]*0.3)</f>
        <v/>
      </c>
    </row>
    <row r="230" spans="1:13" ht="21.2" customHeight="1" x14ac:dyDescent="0.3">
      <c r="A230" s="37"/>
      <c r="B230" s="31"/>
      <c r="C230" s="34"/>
      <c r="D230" s="35"/>
      <c r="E230" s="13" t="str">
        <f>IF(Aufstellung[[#This Row],[Datum]]="","",IF(OR(Aufstellung[[#This Row],[Auswärtstätigkeit]]=$B$7,Aufstellung[[#This Row],[Auswärtstätigkeit]]=$B$8),VLOOKUP(Aufstellung[[#This Row],[Land]],VMA[],3,FALSE),IF(Aufstellung[[#This Row],[Auswärtstätigkeit]]=$B$9,VLOOKUP(Aufstellung[[#This Row],[Land]],VMA[],2,FALSE),"FEHLER")))</f>
        <v/>
      </c>
      <c r="F230" s="36"/>
      <c r="G230" s="36"/>
      <c r="H230" s="34"/>
      <c r="I230" s="2" t="str">
        <f>IF(Aufstellung[[#This Row],[Datum]]="","",IF(Aufstellung[[#This Row],[Frühstück]]="X",0.2,0)+IF(Aufstellung[[#This Row],[Mittagessen]]="X",0.4,0)+IF(Aufstellung[[#This Row],[Abendessen]]="X",0.4,0))</f>
        <v/>
      </c>
      <c r="J230" s="13" t="str">
        <f>IF(Aufstellung[[#This Row],[Datum]]="","",MIN(VLOOKUP(Aufstellung[[#This Row],[Land]],VMA[],2,FALSE)*Aufstellung[[#This Row],[Kürzung in %]],Aufstellung[[#This Row],[VMA
brutto]]))</f>
        <v/>
      </c>
      <c r="K230" s="13" t="str">
        <f>IF(Aufstellung[[#This Row],[Datum]]="","",Aufstellung[[#This Row],[VMA
brutto]]-Aufstellung[[#This Row],[VMA
Kürzung]])</f>
        <v/>
      </c>
      <c r="L230" s="33"/>
      <c r="M230" s="22" t="str">
        <f>IF(Aufstellung[[#This Row],[Datum]]="","",Aufstellung[[#This Row],[gefahrene km mit Privat-Kfz]]*0.3)</f>
        <v/>
      </c>
    </row>
    <row r="231" spans="1:13" ht="21.2" customHeight="1" x14ac:dyDescent="0.3">
      <c r="A231" s="37"/>
      <c r="B231" s="31"/>
      <c r="C231" s="34"/>
      <c r="D231" s="35"/>
      <c r="E231" s="13" t="str">
        <f>IF(Aufstellung[[#This Row],[Datum]]="","",IF(OR(Aufstellung[[#This Row],[Auswärtstätigkeit]]=$B$7,Aufstellung[[#This Row],[Auswärtstätigkeit]]=$B$8),VLOOKUP(Aufstellung[[#This Row],[Land]],VMA[],3,FALSE),IF(Aufstellung[[#This Row],[Auswärtstätigkeit]]=$B$9,VLOOKUP(Aufstellung[[#This Row],[Land]],VMA[],2,FALSE),"FEHLER")))</f>
        <v/>
      </c>
      <c r="F231" s="36"/>
      <c r="G231" s="36"/>
      <c r="H231" s="34"/>
      <c r="I231" s="2" t="str">
        <f>IF(Aufstellung[[#This Row],[Datum]]="","",IF(Aufstellung[[#This Row],[Frühstück]]="X",0.2,0)+IF(Aufstellung[[#This Row],[Mittagessen]]="X",0.4,0)+IF(Aufstellung[[#This Row],[Abendessen]]="X",0.4,0))</f>
        <v/>
      </c>
      <c r="J231" s="13" t="str">
        <f>IF(Aufstellung[[#This Row],[Datum]]="","",MIN(VLOOKUP(Aufstellung[[#This Row],[Land]],VMA[],2,FALSE)*Aufstellung[[#This Row],[Kürzung in %]],Aufstellung[[#This Row],[VMA
brutto]]))</f>
        <v/>
      </c>
      <c r="K231" s="13" t="str">
        <f>IF(Aufstellung[[#This Row],[Datum]]="","",Aufstellung[[#This Row],[VMA
brutto]]-Aufstellung[[#This Row],[VMA
Kürzung]])</f>
        <v/>
      </c>
      <c r="L231" s="33"/>
      <c r="M231" s="22" t="str">
        <f>IF(Aufstellung[[#This Row],[Datum]]="","",Aufstellung[[#This Row],[gefahrene km mit Privat-Kfz]]*0.3)</f>
        <v/>
      </c>
    </row>
    <row r="232" spans="1:13" ht="21.2" customHeight="1" x14ac:dyDescent="0.3">
      <c r="A232" s="37"/>
      <c r="B232" s="31"/>
      <c r="C232" s="34"/>
      <c r="D232" s="35"/>
      <c r="E232" s="13" t="str">
        <f>IF(Aufstellung[[#This Row],[Datum]]="","",IF(OR(Aufstellung[[#This Row],[Auswärtstätigkeit]]=$B$7,Aufstellung[[#This Row],[Auswärtstätigkeit]]=$B$8),VLOOKUP(Aufstellung[[#This Row],[Land]],VMA[],3,FALSE),IF(Aufstellung[[#This Row],[Auswärtstätigkeit]]=$B$9,VLOOKUP(Aufstellung[[#This Row],[Land]],VMA[],2,FALSE),"FEHLER")))</f>
        <v/>
      </c>
      <c r="F232" s="36"/>
      <c r="G232" s="36"/>
      <c r="H232" s="34"/>
      <c r="I232" s="2" t="str">
        <f>IF(Aufstellung[[#This Row],[Datum]]="","",IF(Aufstellung[[#This Row],[Frühstück]]="X",0.2,0)+IF(Aufstellung[[#This Row],[Mittagessen]]="X",0.4,0)+IF(Aufstellung[[#This Row],[Abendessen]]="X",0.4,0))</f>
        <v/>
      </c>
      <c r="J232" s="13" t="str">
        <f>IF(Aufstellung[[#This Row],[Datum]]="","",MIN(VLOOKUP(Aufstellung[[#This Row],[Land]],VMA[],2,FALSE)*Aufstellung[[#This Row],[Kürzung in %]],Aufstellung[[#This Row],[VMA
brutto]]))</f>
        <v/>
      </c>
      <c r="K232" s="13" t="str">
        <f>IF(Aufstellung[[#This Row],[Datum]]="","",Aufstellung[[#This Row],[VMA
brutto]]-Aufstellung[[#This Row],[VMA
Kürzung]])</f>
        <v/>
      </c>
      <c r="L232" s="33"/>
      <c r="M232" s="22" t="str">
        <f>IF(Aufstellung[[#This Row],[Datum]]="","",Aufstellung[[#This Row],[gefahrene km mit Privat-Kfz]]*0.3)</f>
        <v/>
      </c>
    </row>
    <row r="233" spans="1:13" ht="21.2" customHeight="1" x14ac:dyDescent="0.3">
      <c r="A233" s="37"/>
      <c r="B233" s="31"/>
      <c r="C233" s="34"/>
      <c r="D233" s="35"/>
      <c r="E233" s="13" t="str">
        <f>IF(Aufstellung[[#This Row],[Datum]]="","",IF(OR(Aufstellung[[#This Row],[Auswärtstätigkeit]]=$B$7,Aufstellung[[#This Row],[Auswärtstätigkeit]]=$B$8),VLOOKUP(Aufstellung[[#This Row],[Land]],VMA[],3,FALSE),IF(Aufstellung[[#This Row],[Auswärtstätigkeit]]=$B$9,VLOOKUP(Aufstellung[[#This Row],[Land]],VMA[],2,FALSE),"FEHLER")))</f>
        <v/>
      </c>
      <c r="F233" s="36"/>
      <c r="G233" s="36"/>
      <c r="H233" s="34"/>
      <c r="I233" s="2" t="str">
        <f>IF(Aufstellung[[#This Row],[Datum]]="","",IF(Aufstellung[[#This Row],[Frühstück]]="X",0.2,0)+IF(Aufstellung[[#This Row],[Mittagessen]]="X",0.4,0)+IF(Aufstellung[[#This Row],[Abendessen]]="X",0.4,0))</f>
        <v/>
      </c>
      <c r="J233" s="13" t="str">
        <f>IF(Aufstellung[[#This Row],[Datum]]="","",MIN(VLOOKUP(Aufstellung[[#This Row],[Land]],VMA[],2,FALSE)*Aufstellung[[#This Row],[Kürzung in %]],Aufstellung[[#This Row],[VMA
brutto]]))</f>
        <v/>
      </c>
      <c r="K233" s="13" t="str">
        <f>IF(Aufstellung[[#This Row],[Datum]]="","",Aufstellung[[#This Row],[VMA
brutto]]-Aufstellung[[#This Row],[VMA
Kürzung]])</f>
        <v/>
      </c>
      <c r="L233" s="33"/>
      <c r="M233" s="22" t="str">
        <f>IF(Aufstellung[[#This Row],[Datum]]="","",Aufstellung[[#This Row],[gefahrene km mit Privat-Kfz]]*0.3)</f>
        <v/>
      </c>
    </row>
    <row r="234" spans="1:13" ht="21.2" customHeight="1" x14ac:dyDescent="0.3">
      <c r="A234" s="37"/>
      <c r="B234" s="31"/>
      <c r="C234" s="34"/>
      <c r="D234" s="35"/>
      <c r="E234" s="13" t="str">
        <f>IF(Aufstellung[[#This Row],[Datum]]="","",IF(OR(Aufstellung[[#This Row],[Auswärtstätigkeit]]=$B$7,Aufstellung[[#This Row],[Auswärtstätigkeit]]=$B$8),VLOOKUP(Aufstellung[[#This Row],[Land]],VMA[],3,FALSE),IF(Aufstellung[[#This Row],[Auswärtstätigkeit]]=$B$9,VLOOKUP(Aufstellung[[#This Row],[Land]],VMA[],2,FALSE),"FEHLER")))</f>
        <v/>
      </c>
      <c r="F234" s="36"/>
      <c r="G234" s="36"/>
      <c r="H234" s="34"/>
      <c r="I234" s="2" t="str">
        <f>IF(Aufstellung[[#This Row],[Datum]]="","",IF(Aufstellung[[#This Row],[Frühstück]]="X",0.2,0)+IF(Aufstellung[[#This Row],[Mittagessen]]="X",0.4,0)+IF(Aufstellung[[#This Row],[Abendessen]]="X",0.4,0))</f>
        <v/>
      </c>
      <c r="J234" s="13" t="str">
        <f>IF(Aufstellung[[#This Row],[Datum]]="","",MIN(VLOOKUP(Aufstellung[[#This Row],[Land]],VMA[],2,FALSE)*Aufstellung[[#This Row],[Kürzung in %]],Aufstellung[[#This Row],[VMA
brutto]]))</f>
        <v/>
      </c>
      <c r="K234" s="13" t="str">
        <f>IF(Aufstellung[[#This Row],[Datum]]="","",Aufstellung[[#This Row],[VMA
brutto]]-Aufstellung[[#This Row],[VMA
Kürzung]])</f>
        <v/>
      </c>
      <c r="L234" s="33"/>
      <c r="M234" s="22" t="str">
        <f>IF(Aufstellung[[#This Row],[Datum]]="","",Aufstellung[[#This Row],[gefahrene km mit Privat-Kfz]]*0.3)</f>
        <v/>
      </c>
    </row>
    <row r="235" spans="1:13" ht="21.2" customHeight="1" x14ac:dyDescent="0.3">
      <c r="A235" s="37"/>
      <c r="B235" s="31"/>
      <c r="C235" s="34"/>
      <c r="D235" s="35"/>
      <c r="E235" s="13" t="str">
        <f>IF(Aufstellung[[#This Row],[Datum]]="","",IF(OR(Aufstellung[[#This Row],[Auswärtstätigkeit]]=$B$7,Aufstellung[[#This Row],[Auswärtstätigkeit]]=$B$8),VLOOKUP(Aufstellung[[#This Row],[Land]],VMA[],3,FALSE),IF(Aufstellung[[#This Row],[Auswärtstätigkeit]]=$B$9,VLOOKUP(Aufstellung[[#This Row],[Land]],VMA[],2,FALSE),"FEHLER")))</f>
        <v/>
      </c>
      <c r="F235" s="36"/>
      <c r="G235" s="36"/>
      <c r="H235" s="34"/>
      <c r="I235" s="2" t="str">
        <f>IF(Aufstellung[[#This Row],[Datum]]="","",IF(Aufstellung[[#This Row],[Frühstück]]="X",0.2,0)+IF(Aufstellung[[#This Row],[Mittagessen]]="X",0.4,0)+IF(Aufstellung[[#This Row],[Abendessen]]="X",0.4,0))</f>
        <v/>
      </c>
      <c r="J235" s="13" t="str">
        <f>IF(Aufstellung[[#This Row],[Datum]]="","",MIN(VLOOKUP(Aufstellung[[#This Row],[Land]],VMA[],2,FALSE)*Aufstellung[[#This Row],[Kürzung in %]],Aufstellung[[#This Row],[VMA
brutto]]))</f>
        <v/>
      </c>
      <c r="K235" s="13" t="str">
        <f>IF(Aufstellung[[#This Row],[Datum]]="","",Aufstellung[[#This Row],[VMA
brutto]]-Aufstellung[[#This Row],[VMA
Kürzung]])</f>
        <v/>
      </c>
      <c r="L235" s="33"/>
      <c r="M235" s="22" t="str">
        <f>IF(Aufstellung[[#This Row],[Datum]]="","",Aufstellung[[#This Row],[gefahrene km mit Privat-Kfz]]*0.3)</f>
        <v/>
      </c>
    </row>
    <row r="236" spans="1:13" ht="21.2" customHeight="1" x14ac:dyDescent="0.3">
      <c r="A236" s="37"/>
      <c r="B236" s="31"/>
      <c r="C236" s="34"/>
      <c r="D236" s="35"/>
      <c r="E236" s="13" t="str">
        <f>IF(Aufstellung[[#This Row],[Datum]]="","",IF(OR(Aufstellung[[#This Row],[Auswärtstätigkeit]]=$B$7,Aufstellung[[#This Row],[Auswärtstätigkeit]]=$B$8),VLOOKUP(Aufstellung[[#This Row],[Land]],VMA[],3,FALSE),IF(Aufstellung[[#This Row],[Auswärtstätigkeit]]=$B$9,VLOOKUP(Aufstellung[[#This Row],[Land]],VMA[],2,FALSE),"FEHLER")))</f>
        <v/>
      </c>
      <c r="F236" s="36"/>
      <c r="G236" s="36"/>
      <c r="H236" s="34"/>
      <c r="I236" s="2" t="str">
        <f>IF(Aufstellung[[#This Row],[Datum]]="","",IF(Aufstellung[[#This Row],[Frühstück]]="X",0.2,0)+IF(Aufstellung[[#This Row],[Mittagessen]]="X",0.4,0)+IF(Aufstellung[[#This Row],[Abendessen]]="X",0.4,0))</f>
        <v/>
      </c>
      <c r="J236" s="13" t="str">
        <f>IF(Aufstellung[[#This Row],[Datum]]="","",MIN(VLOOKUP(Aufstellung[[#This Row],[Land]],VMA[],2,FALSE)*Aufstellung[[#This Row],[Kürzung in %]],Aufstellung[[#This Row],[VMA
brutto]]))</f>
        <v/>
      </c>
      <c r="K236" s="13" t="str">
        <f>IF(Aufstellung[[#This Row],[Datum]]="","",Aufstellung[[#This Row],[VMA
brutto]]-Aufstellung[[#This Row],[VMA
Kürzung]])</f>
        <v/>
      </c>
      <c r="L236" s="33"/>
      <c r="M236" s="22" t="str">
        <f>IF(Aufstellung[[#This Row],[Datum]]="","",Aufstellung[[#This Row],[gefahrene km mit Privat-Kfz]]*0.3)</f>
        <v/>
      </c>
    </row>
    <row r="237" spans="1:13" ht="21.2" customHeight="1" x14ac:dyDescent="0.3">
      <c r="A237" s="37"/>
      <c r="B237" s="31"/>
      <c r="C237" s="34"/>
      <c r="D237" s="35"/>
      <c r="E237" s="13" t="str">
        <f>IF(Aufstellung[[#This Row],[Datum]]="","",IF(OR(Aufstellung[[#This Row],[Auswärtstätigkeit]]=$B$7,Aufstellung[[#This Row],[Auswärtstätigkeit]]=$B$8),VLOOKUP(Aufstellung[[#This Row],[Land]],VMA[],3,FALSE),IF(Aufstellung[[#This Row],[Auswärtstätigkeit]]=$B$9,VLOOKUP(Aufstellung[[#This Row],[Land]],VMA[],2,FALSE),"FEHLER")))</f>
        <v/>
      </c>
      <c r="F237" s="36"/>
      <c r="G237" s="36"/>
      <c r="H237" s="34"/>
      <c r="I237" s="2" t="str">
        <f>IF(Aufstellung[[#This Row],[Datum]]="","",IF(Aufstellung[[#This Row],[Frühstück]]="X",0.2,0)+IF(Aufstellung[[#This Row],[Mittagessen]]="X",0.4,0)+IF(Aufstellung[[#This Row],[Abendessen]]="X",0.4,0))</f>
        <v/>
      </c>
      <c r="J237" s="13" t="str">
        <f>IF(Aufstellung[[#This Row],[Datum]]="","",MIN(VLOOKUP(Aufstellung[[#This Row],[Land]],VMA[],2,FALSE)*Aufstellung[[#This Row],[Kürzung in %]],Aufstellung[[#This Row],[VMA
brutto]]))</f>
        <v/>
      </c>
      <c r="K237" s="13" t="str">
        <f>IF(Aufstellung[[#This Row],[Datum]]="","",Aufstellung[[#This Row],[VMA
brutto]]-Aufstellung[[#This Row],[VMA
Kürzung]])</f>
        <v/>
      </c>
      <c r="L237" s="33"/>
      <c r="M237" s="22" t="str">
        <f>IF(Aufstellung[[#This Row],[Datum]]="","",Aufstellung[[#This Row],[gefahrene km mit Privat-Kfz]]*0.3)</f>
        <v/>
      </c>
    </row>
    <row r="238" spans="1:13" ht="21.2" customHeight="1" x14ac:dyDescent="0.3">
      <c r="A238" s="37"/>
      <c r="B238" s="31"/>
      <c r="C238" s="34"/>
      <c r="D238" s="35"/>
      <c r="E238" s="13" t="str">
        <f>IF(Aufstellung[[#This Row],[Datum]]="","",IF(OR(Aufstellung[[#This Row],[Auswärtstätigkeit]]=$B$7,Aufstellung[[#This Row],[Auswärtstätigkeit]]=$B$8),VLOOKUP(Aufstellung[[#This Row],[Land]],VMA[],3,FALSE),IF(Aufstellung[[#This Row],[Auswärtstätigkeit]]=$B$9,VLOOKUP(Aufstellung[[#This Row],[Land]],VMA[],2,FALSE),"FEHLER")))</f>
        <v/>
      </c>
      <c r="F238" s="36"/>
      <c r="G238" s="36"/>
      <c r="H238" s="34"/>
      <c r="I238" s="2" t="str">
        <f>IF(Aufstellung[[#This Row],[Datum]]="","",IF(Aufstellung[[#This Row],[Frühstück]]="X",0.2,0)+IF(Aufstellung[[#This Row],[Mittagessen]]="X",0.4,0)+IF(Aufstellung[[#This Row],[Abendessen]]="X",0.4,0))</f>
        <v/>
      </c>
      <c r="J238" s="13" t="str">
        <f>IF(Aufstellung[[#This Row],[Datum]]="","",MIN(VLOOKUP(Aufstellung[[#This Row],[Land]],VMA[],2,FALSE)*Aufstellung[[#This Row],[Kürzung in %]],Aufstellung[[#This Row],[VMA
brutto]]))</f>
        <v/>
      </c>
      <c r="K238" s="13" t="str">
        <f>IF(Aufstellung[[#This Row],[Datum]]="","",Aufstellung[[#This Row],[VMA
brutto]]-Aufstellung[[#This Row],[VMA
Kürzung]])</f>
        <v/>
      </c>
      <c r="L238" s="33"/>
      <c r="M238" s="22" t="str">
        <f>IF(Aufstellung[[#This Row],[Datum]]="","",Aufstellung[[#This Row],[gefahrene km mit Privat-Kfz]]*0.3)</f>
        <v/>
      </c>
    </row>
    <row r="239" spans="1:13" ht="21.2" customHeight="1" x14ac:dyDescent="0.3">
      <c r="A239" s="37"/>
      <c r="B239" s="31"/>
      <c r="C239" s="34"/>
      <c r="D239" s="35"/>
      <c r="E239" s="13" t="str">
        <f>IF(Aufstellung[[#This Row],[Datum]]="","",IF(OR(Aufstellung[[#This Row],[Auswärtstätigkeit]]=$B$7,Aufstellung[[#This Row],[Auswärtstätigkeit]]=$B$8),VLOOKUP(Aufstellung[[#This Row],[Land]],VMA[],3,FALSE),IF(Aufstellung[[#This Row],[Auswärtstätigkeit]]=$B$9,VLOOKUP(Aufstellung[[#This Row],[Land]],VMA[],2,FALSE),"FEHLER")))</f>
        <v/>
      </c>
      <c r="F239" s="36"/>
      <c r="G239" s="36"/>
      <c r="H239" s="34"/>
      <c r="I239" s="2" t="str">
        <f>IF(Aufstellung[[#This Row],[Datum]]="","",IF(Aufstellung[[#This Row],[Frühstück]]="X",0.2,0)+IF(Aufstellung[[#This Row],[Mittagessen]]="X",0.4,0)+IF(Aufstellung[[#This Row],[Abendessen]]="X",0.4,0))</f>
        <v/>
      </c>
      <c r="J239" s="13" t="str">
        <f>IF(Aufstellung[[#This Row],[Datum]]="","",MIN(VLOOKUP(Aufstellung[[#This Row],[Land]],VMA[],2,FALSE)*Aufstellung[[#This Row],[Kürzung in %]],Aufstellung[[#This Row],[VMA
brutto]]))</f>
        <v/>
      </c>
      <c r="K239" s="13" t="str">
        <f>IF(Aufstellung[[#This Row],[Datum]]="","",Aufstellung[[#This Row],[VMA
brutto]]-Aufstellung[[#This Row],[VMA
Kürzung]])</f>
        <v/>
      </c>
      <c r="L239" s="33"/>
      <c r="M239" s="22" t="str">
        <f>IF(Aufstellung[[#This Row],[Datum]]="","",Aufstellung[[#This Row],[gefahrene km mit Privat-Kfz]]*0.3)</f>
        <v/>
      </c>
    </row>
    <row r="240" spans="1:13" ht="21.2" customHeight="1" x14ac:dyDescent="0.3">
      <c r="A240" s="37"/>
      <c r="B240" s="31"/>
      <c r="C240" s="34"/>
      <c r="D240" s="35"/>
      <c r="E240" s="13" t="str">
        <f>IF(Aufstellung[[#This Row],[Datum]]="","",IF(OR(Aufstellung[[#This Row],[Auswärtstätigkeit]]=$B$7,Aufstellung[[#This Row],[Auswärtstätigkeit]]=$B$8),VLOOKUP(Aufstellung[[#This Row],[Land]],VMA[],3,FALSE),IF(Aufstellung[[#This Row],[Auswärtstätigkeit]]=$B$9,VLOOKUP(Aufstellung[[#This Row],[Land]],VMA[],2,FALSE),"FEHLER")))</f>
        <v/>
      </c>
      <c r="F240" s="36"/>
      <c r="G240" s="36"/>
      <c r="H240" s="34"/>
      <c r="I240" s="2" t="str">
        <f>IF(Aufstellung[[#This Row],[Datum]]="","",IF(Aufstellung[[#This Row],[Frühstück]]="X",0.2,0)+IF(Aufstellung[[#This Row],[Mittagessen]]="X",0.4,0)+IF(Aufstellung[[#This Row],[Abendessen]]="X",0.4,0))</f>
        <v/>
      </c>
      <c r="J240" s="13" t="str">
        <f>IF(Aufstellung[[#This Row],[Datum]]="","",MIN(VLOOKUP(Aufstellung[[#This Row],[Land]],VMA[],2,FALSE)*Aufstellung[[#This Row],[Kürzung in %]],Aufstellung[[#This Row],[VMA
brutto]]))</f>
        <v/>
      </c>
      <c r="K240" s="13" t="str">
        <f>IF(Aufstellung[[#This Row],[Datum]]="","",Aufstellung[[#This Row],[VMA
brutto]]-Aufstellung[[#This Row],[VMA
Kürzung]])</f>
        <v/>
      </c>
      <c r="L240" s="33"/>
      <c r="M240" s="22" t="str">
        <f>IF(Aufstellung[[#This Row],[Datum]]="","",Aufstellung[[#This Row],[gefahrene km mit Privat-Kfz]]*0.3)</f>
        <v/>
      </c>
    </row>
    <row r="241" spans="1:13" ht="21.2" customHeight="1" x14ac:dyDescent="0.3">
      <c r="A241" s="37"/>
      <c r="B241" s="31"/>
      <c r="C241" s="34"/>
      <c r="D241" s="35"/>
      <c r="E241" s="13" t="str">
        <f>IF(Aufstellung[[#This Row],[Datum]]="","",IF(OR(Aufstellung[[#This Row],[Auswärtstätigkeit]]=$B$7,Aufstellung[[#This Row],[Auswärtstätigkeit]]=$B$8),VLOOKUP(Aufstellung[[#This Row],[Land]],VMA[],3,FALSE),IF(Aufstellung[[#This Row],[Auswärtstätigkeit]]=$B$9,VLOOKUP(Aufstellung[[#This Row],[Land]],VMA[],2,FALSE),"FEHLER")))</f>
        <v/>
      </c>
      <c r="F241" s="36"/>
      <c r="G241" s="36"/>
      <c r="H241" s="34"/>
      <c r="I241" s="2" t="str">
        <f>IF(Aufstellung[[#This Row],[Datum]]="","",IF(Aufstellung[[#This Row],[Frühstück]]="X",0.2,0)+IF(Aufstellung[[#This Row],[Mittagessen]]="X",0.4,0)+IF(Aufstellung[[#This Row],[Abendessen]]="X",0.4,0))</f>
        <v/>
      </c>
      <c r="J241" s="13" t="str">
        <f>IF(Aufstellung[[#This Row],[Datum]]="","",MIN(VLOOKUP(Aufstellung[[#This Row],[Land]],VMA[],2,FALSE)*Aufstellung[[#This Row],[Kürzung in %]],Aufstellung[[#This Row],[VMA
brutto]]))</f>
        <v/>
      </c>
      <c r="K241" s="13" t="str">
        <f>IF(Aufstellung[[#This Row],[Datum]]="","",Aufstellung[[#This Row],[VMA
brutto]]-Aufstellung[[#This Row],[VMA
Kürzung]])</f>
        <v/>
      </c>
      <c r="L241" s="33"/>
      <c r="M241" s="22" t="str">
        <f>IF(Aufstellung[[#This Row],[Datum]]="","",Aufstellung[[#This Row],[gefahrene km mit Privat-Kfz]]*0.3)</f>
        <v/>
      </c>
    </row>
    <row r="242" spans="1:13" ht="21.2" customHeight="1" x14ac:dyDescent="0.3">
      <c r="A242" s="37"/>
      <c r="B242" s="31"/>
      <c r="C242" s="34"/>
      <c r="D242" s="35"/>
      <c r="E242" s="13" t="str">
        <f>IF(Aufstellung[[#This Row],[Datum]]="","",IF(OR(Aufstellung[[#This Row],[Auswärtstätigkeit]]=$B$7,Aufstellung[[#This Row],[Auswärtstätigkeit]]=$B$8),VLOOKUP(Aufstellung[[#This Row],[Land]],VMA[],3,FALSE),IF(Aufstellung[[#This Row],[Auswärtstätigkeit]]=$B$9,VLOOKUP(Aufstellung[[#This Row],[Land]],VMA[],2,FALSE),"FEHLER")))</f>
        <v/>
      </c>
      <c r="F242" s="36"/>
      <c r="G242" s="36"/>
      <c r="H242" s="34"/>
      <c r="I242" s="2" t="str">
        <f>IF(Aufstellung[[#This Row],[Datum]]="","",IF(Aufstellung[[#This Row],[Frühstück]]="X",0.2,0)+IF(Aufstellung[[#This Row],[Mittagessen]]="X",0.4,0)+IF(Aufstellung[[#This Row],[Abendessen]]="X",0.4,0))</f>
        <v/>
      </c>
      <c r="J242" s="13" t="str">
        <f>IF(Aufstellung[[#This Row],[Datum]]="","",MIN(VLOOKUP(Aufstellung[[#This Row],[Land]],VMA[],2,FALSE)*Aufstellung[[#This Row],[Kürzung in %]],Aufstellung[[#This Row],[VMA
brutto]]))</f>
        <v/>
      </c>
      <c r="K242" s="13" t="str">
        <f>IF(Aufstellung[[#This Row],[Datum]]="","",Aufstellung[[#This Row],[VMA
brutto]]-Aufstellung[[#This Row],[VMA
Kürzung]])</f>
        <v/>
      </c>
      <c r="L242" s="33"/>
      <c r="M242" s="22" t="str">
        <f>IF(Aufstellung[[#This Row],[Datum]]="","",Aufstellung[[#This Row],[gefahrene km mit Privat-Kfz]]*0.3)</f>
        <v/>
      </c>
    </row>
    <row r="243" spans="1:13" ht="21.2" customHeight="1" x14ac:dyDescent="0.3">
      <c r="A243" s="37"/>
      <c r="B243" s="31"/>
      <c r="C243" s="34"/>
      <c r="D243" s="35"/>
      <c r="E243" s="13" t="str">
        <f>IF(Aufstellung[[#This Row],[Datum]]="","",IF(OR(Aufstellung[[#This Row],[Auswärtstätigkeit]]=$B$7,Aufstellung[[#This Row],[Auswärtstätigkeit]]=$B$8),VLOOKUP(Aufstellung[[#This Row],[Land]],VMA[],3,FALSE),IF(Aufstellung[[#This Row],[Auswärtstätigkeit]]=$B$9,VLOOKUP(Aufstellung[[#This Row],[Land]],VMA[],2,FALSE),"FEHLER")))</f>
        <v/>
      </c>
      <c r="F243" s="36"/>
      <c r="G243" s="36"/>
      <c r="H243" s="34"/>
      <c r="I243" s="2" t="str">
        <f>IF(Aufstellung[[#This Row],[Datum]]="","",IF(Aufstellung[[#This Row],[Frühstück]]="X",0.2,0)+IF(Aufstellung[[#This Row],[Mittagessen]]="X",0.4,0)+IF(Aufstellung[[#This Row],[Abendessen]]="X",0.4,0))</f>
        <v/>
      </c>
      <c r="J243" s="13" t="str">
        <f>IF(Aufstellung[[#This Row],[Datum]]="","",MIN(VLOOKUP(Aufstellung[[#This Row],[Land]],VMA[],2,FALSE)*Aufstellung[[#This Row],[Kürzung in %]],Aufstellung[[#This Row],[VMA
brutto]]))</f>
        <v/>
      </c>
      <c r="K243" s="13" t="str">
        <f>IF(Aufstellung[[#This Row],[Datum]]="","",Aufstellung[[#This Row],[VMA
brutto]]-Aufstellung[[#This Row],[VMA
Kürzung]])</f>
        <v/>
      </c>
      <c r="L243" s="33"/>
      <c r="M243" s="22" t="str">
        <f>IF(Aufstellung[[#This Row],[Datum]]="","",Aufstellung[[#This Row],[gefahrene km mit Privat-Kfz]]*0.3)</f>
        <v/>
      </c>
    </row>
    <row r="244" spans="1:13" ht="21.2" customHeight="1" x14ac:dyDescent="0.3">
      <c r="A244" s="37"/>
      <c r="B244" s="31"/>
      <c r="C244" s="34"/>
      <c r="D244" s="35"/>
      <c r="E244" s="13" t="str">
        <f>IF(Aufstellung[[#This Row],[Datum]]="","",IF(OR(Aufstellung[[#This Row],[Auswärtstätigkeit]]=$B$7,Aufstellung[[#This Row],[Auswärtstätigkeit]]=$B$8),VLOOKUP(Aufstellung[[#This Row],[Land]],VMA[],3,FALSE),IF(Aufstellung[[#This Row],[Auswärtstätigkeit]]=$B$9,VLOOKUP(Aufstellung[[#This Row],[Land]],VMA[],2,FALSE),"FEHLER")))</f>
        <v/>
      </c>
      <c r="F244" s="36"/>
      <c r="G244" s="36"/>
      <c r="H244" s="34"/>
      <c r="I244" s="2" t="str">
        <f>IF(Aufstellung[[#This Row],[Datum]]="","",IF(Aufstellung[[#This Row],[Frühstück]]="X",0.2,0)+IF(Aufstellung[[#This Row],[Mittagessen]]="X",0.4,0)+IF(Aufstellung[[#This Row],[Abendessen]]="X",0.4,0))</f>
        <v/>
      </c>
      <c r="J244" s="13" t="str">
        <f>IF(Aufstellung[[#This Row],[Datum]]="","",MIN(VLOOKUP(Aufstellung[[#This Row],[Land]],VMA[],2,FALSE)*Aufstellung[[#This Row],[Kürzung in %]],Aufstellung[[#This Row],[VMA
brutto]]))</f>
        <v/>
      </c>
      <c r="K244" s="13" t="str">
        <f>IF(Aufstellung[[#This Row],[Datum]]="","",Aufstellung[[#This Row],[VMA
brutto]]-Aufstellung[[#This Row],[VMA
Kürzung]])</f>
        <v/>
      </c>
      <c r="L244" s="33"/>
      <c r="M244" s="22" t="str">
        <f>IF(Aufstellung[[#This Row],[Datum]]="","",Aufstellung[[#This Row],[gefahrene km mit Privat-Kfz]]*0.3)</f>
        <v/>
      </c>
    </row>
    <row r="245" spans="1:13" ht="21.2" customHeight="1" x14ac:dyDescent="0.3">
      <c r="A245" s="37"/>
      <c r="B245" s="31"/>
      <c r="C245" s="34"/>
      <c r="D245" s="35"/>
      <c r="E245" s="13" t="str">
        <f>IF(Aufstellung[[#This Row],[Datum]]="","",IF(OR(Aufstellung[[#This Row],[Auswärtstätigkeit]]=$B$7,Aufstellung[[#This Row],[Auswärtstätigkeit]]=$B$8),VLOOKUP(Aufstellung[[#This Row],[Land]],VMA[],3,FALSE),IF(Aufstellung[[#This Row],[Auswärtstätigkeit]]=$B$9,VLOOKUP(Aufstellung[[#This Row],[Land]],VMA[],2,FALSE),"FEHLER")))</f>
        <v/>
      </c>
      <c r="F245" s="36"/>
      <c r="G245" s="36"/>
      <c r="H245" s="34"/>
      <c r="I245" s="2" t="str">
        <f>IF(Aufstellung[[#This Row],[Datum]]="","",IF(Aufstellung[[#This Row],[Frühstück]]="X",0.2,0)+IF(Aufstellung[[#This Row],[Mittagessen]]="X",0.4,0)+IF(Aufstellung[[#This Row],[Abendessen]]="X",0.4,0))</f>
        <v/>
      </c>
      <c r="J245" s="13" t="str">
        <f>IF(Aufstellung[[#This Row],[Datum]]="","",MIN(VLOOKUP(Aufstellung[[#This Row],[Land]],VMA[],2,FALSE)*Aufstellung[[#This Row],[Kürzung in %]],Aufstellung[[#This Row],[VMA
brutto]]))</f>
        <v/>
      </c>
      <c r="K245" s="13" t="str">
        <f>IF(Aufstellung[[#This Row],[Datum]]="","",Aufstellung[[#This Row],[VMA
brutto]]-Aufstellung[[#This Row],[VMA
Kürzung]])</f>
        <v/>
      </c>
      <c r="L245" s="33"/>
      <c r="M245" s="22" t="str">
        <f>IF(Aufstellung[[#This Row],[Datum]]="","",Aufstellung[[#This Row],[gefahrene km mit Privat-Kfz]]*0.3)</f>
        <v/>
      </c>
    </row>
    <row r="246" spans="1:13" ht="21.2" customHeight="1" x14ac:dyDescent="0.3">
      <c r="A246" s="37"/>
      <c r="B246" s="31"/>
      <c r="C246" s="34"/>
      <c r="D246" s="35"/>
      <c r="E246" s="13" t="str">
        <f>IF(Aufstellung[[#This Row],[Datum]]="","",IF(OR(Aufstellung[[#This Row],[Auswärtstätigkeit]]=$B$7,Aufstellung[[#This Row],[Auswärtstätigkeit]]=$B$8),VLOOKUP(Aufstellung[[#This Row],[Land]],VMA[],3,FALSE),IF(Aufstellung[[#This Row],[Auswärtstätigkeit]]=$B$9,VLOOKUP(Aufstellung[[#This Row],[Land]],VMA[],2,FALSE),"FEHLER")))</f>
        <v/>
      </c>
      <c r="F246" s="36"/>
      <c r="G246" s="36"/>
      <c r="H246" s="34"/>
      <c r="I246" s="2" t="str">
        <f>IF(Aufstellung[[#This Row],[Datum]]="","",IF(Aufstellung[[#This Row],[Frühstück]]="X",0.2,0)+IF(Aufstellung[[#This Row],[Mittagessen]]="X",0.4,0)+IF(Aufstellung[[#This Row],[Abendessen]]="X",0.4,0))</f>
        <v/>
      </c>
      <c r="J246" s="13" t="str">
        <f>IF(Aufstellung[[#This Row],[Datum]]="","",MIN(VLOOKUP(Aufstellung[[#This Row],[Land]],VMA[],2,FALSE)*Aufstellung[[#This Row],[Kürzung in %]],Aufstellung[[#This Row],[VMA
brutto]]))</f>
        <v/>
      </c>
      <c r="K246" s="13" t="str">
        <f>IF(Aufstellung[[#This Row],[Datum]]="","",Aufstellung[[#This Row],[VMA
brutto]]-Aufstellung[[#This Row],[VMA
Kürzung]])</f>
        <v/>
      </c>
      <c r="L246" s="33"/>
      <c r="M246" s="22" t="str">
        <f>IF(Aufstellung[[#This Row],[Datum]]="","",Aufstellung[[#This Row],[gefahrene km mit Privat-Kfz]]*0.3)</f>
        <v/>
      </c>
    </row>
    <row r="247" spans="1:13" ht="21.2" customHeight="1" x14ac:dyDescent="0.3">
      <c r="A247" s="37"/>
      <c r="B247" s="31"/>
      <c r="C247" s="34"/>
      <c r="D247" s="35"/>
      <c r="E247" s="13" t="str">
        <f>IF(Aufstellung[[#This Row],[Datum]]="","",IF(OR(Aufstellung[[#This Row],[Auswärtstätigkeit]]=$B$7,Aufstellung[[#This Row],[Auswärtstätigkeit]]=$B$8),VLOOKUP(Aufstellung[[#This Row],[Land]],VMA[],3,FALSE),IF(Aufstellung[[#This Row],[Auswärtstätigkeit]]=$B$9,VLOOKUP(Aufstellung[[#This Row],[Land]],VMA[],2,FALSE),"FEHLER")))</f>
        <v/>
      </c>
      <c r="F247" s="36"/>
      <c r="G247" s="36"/>
      <c r="H247" s="34"/>
      <c r="I247" s="2" t="str">
        <f>IF(Aufstellung[[#This Row],[Datum]]="","",IF(Aufstellung[[#This Row],[Frühstück]]="X",0.2,0)+IF(Aufstellung[[#This Row],[Mittagessen]]="X",0.4,0)+IF(Aufstellung[[#This Row],[Abendessen]]="X",0.4,0))</f>
        <v/>
      </c>
      <c r="J247" s="13" t="str">
        <f>IF(Aufstellung[[#This Row],[Datum]]="","",MIN(VLOOKUP(Aufstellung[[#This Row],[Land]],VMA[],2,FALSE)*Aufstellung[[#This Row],[Kürzung in %]],Aufstellung[[#This Row],[VMA
brutto]]))</f>
        <v/>
      </c>
      <c r="K247" s="13" t="str">
        <f>IF(Aufstellung[[#This Row],[Datum]]="","",Aufstellung[[#This Row],[VMA
brutto]]-Aufstellung[[#This Row],[VMA
Kürzung]])</f>
        <v/>
      </c>
      <c r="L247" s="33"/>
      <c r="M247" s="22" t="str">
        <f>IF(Aufstellung[[#This Row],[Datum]]="","",Aufstellung[[#This Row],[gefahrene km mit Privat-Kfz]]*0.3)</f>
        <v/>
      </c>
    </row>
    <row r="248" spans="1:13" ht="21.2" customHeight="1" x14ac:dyDescent="0.3">
      <c r="A248" s="37"/>
      <c r="B248" s="31"/>
      <c r="C248" s="34"/>
      <c r="D248" s="35"/>
      <c r="E248" s="13" t="str">
        <f>IF(Aufstellung[[#This Row],[Datum]]="","",IF(OR(Aufstellung[[#This Row],[Auswärtstätigkeit]]=$B$7,Aufstellung[[#This Row],[Auswärtstätigkeit]]=$B$8),VLOOKUP(Aufstellung[[#This Row],[Land]],VMA[],3,FALSE),IF(Aufstellung[[#This Row],[Auswärtstätigkeit]]=$B$9,VLOOKUP(Aufstellung[[#This Row],[Land]],VMA[],2,FALSE),"FEHLER")))</f>
        <v/>
      </c>
      <c r="F248" s="36"/>
      <c r="G248" s="36"/>
      <c r="H248" s="34"/>
      <c r="I248" s="2" t="str">
        <f>IF(Aufstellung[[#This Row],[Datum]]="","",IF(Aufstellung[[#This Row],[Frühstück]]="X",0.2,0)+IF(Aufstellung[[#This Row],[Mittagessen]]="X",0.4,0)+IF(Aufstellung[[#This Row],[Abendessen]]="X",0.4,0))</f>
        <v/>
      </c>
      <c r="J248" s="13" t="str">
        <f>IF(Aufstellung[[#This Row],[Datum]]="","",MIN(VLOOKUP(Aufstellung[[#This Row],[Land]],VMA[],2,FALSE)*Aufstellung[[#This Row],[Kürzung in %]],Aufstellung[[#This Row],[VMA
brutto]]))</f>
        <v/>
      </c>
      <c r="K248" s="13" t="str">
        <f>IF(Aufstellung[[#This Row],[Datum]]="","",Aufstellung[[#This Row],[VMA
brutto]]-Aufstellung[[#This Row],[VMA
Kürzung]])</f>
        <v/>
      </c>
      <c r="L248" s="33"/>
      <c r="M248" s="22" t="str">
        <f>IF(Aufstellung[[#This Row],[Datum]]="","",Aufstellung[[#This Row],[gefahrene km mit Privat-Kfz]]*0.3)</f>
        <v/>
      </c>
    </row>
    <row r="249" spans="1:13" ht="21.2" customHeight="1" x14ac:dyDescent="0.3">
      <c r="A249" s="37"/>
      <c r="B249" s="31"/>
      <c r="C249" s="34"/>
      <c r="D249" s="35"/>
      <c r="E249" s="13" t="str">
        <f>IF(Aufstellung[[#This Row],[Datum]]="","",IF(OR(Aufstellung[[#This Row],[Auswärtstätigkeit]]=$B$7,Aufstellung[[#This Row],[Auswärtstätigkeit]]=$B$8),VLOOKUP(Aufstellung[[#This Row],[Land]],VMA[],3,FALSE),IF(Aufstellung[[#This Row],[Auswärtstätigkeit]]=$B$9,VLOOKUP(Aufstellung[[#This Row],[Land]],VMA[],2,FALSE),"FEHLER")))</f>
        <v/>
      </c>
      <c r="F249" s="36"/>
      <c r="G249" s="36"/>
      <c r="H249" s="34"/>
      <c r="I249" s="2" t="str">
        <f>IF(Aufstellung[[#This Row],[Datum]]="","",IF(Aufstellung[[#This Row],[Frühstück]]="X",0.2,0)+IF(Aufstellung[[#This Row],[Mittagessen]]="X",0.4,0)+IF(Aufstellung[[#This Row],[Abendessen]]="X",0.4,0))</f>
        <v/>
      </c>
      <c r="J249" s="13" t="str">
        <f>IF(Aufstellung[[#This Row],[Datum]]="","",MIN(VLOOKUP(Aufstellung[[#This Row],[Land]],VMA[],2,FALSE)*Aufstellung[[#This Row],[Kürzung in %]],Aufstellung[[#This Row],[VMA
brutto]]))</f>
        <v/>
      </c>
      <c r="K249" s="13" t="str">
        <f>IF(Aufstellung[[#This Row],[Datum]]="","",Aufstellung[[#This Row],[VMA
brutto]]-Aufstellung[[#This Row],[VMA
Kürzung]])</f>
        <v/>
      </c>
      <c r="L249" s="33"/>
      <c r="M249" s="22" t="str">
        <f>IF(Aufstellung[[#This Row],[Datum]]="","",Aufstellung[[#This Row],[gefahrene km mit Privat-Kfz]]*0.3)</f>
        <v/>
      </c>
    </row>
    <row r="250" spans="1:13" ht="21.2" customHeight="1" x14ac:dyDescent="0.3">
      <c r="A250" s="37"/>
      <c r="B250" s="31"/>
      <c r="C250" s="34"/>
      <c r="D250" s="35"/>
      <c r="E250" s="13" t="str">
        <f>IF(Aufstellung[[#This Row],[Datum]]="","",IF(OR(Aufstellung[[#This Row],[Auswärtstätigkeit]]=$B$7,Aufstellung[[#This Row],[Auswärtstätigkeit]]=$B$8),VLOOKUP(Aufstellung[[#This Row],[Land]],VMA[],3,FALSE),IF(Aufstellung[[#This Row],[Auswärtstätigkeit]]=$B$9,VLOOKUP(Aufstellung[[#This Row],[Land]],VMA[],2,FALSE),"FEHLER")))</f>
        <v/>
      </c>
      <c r="F250" s="36"/>
      <c r="G250" s="36"/>
      <c r="H250" s="34"/>
      <c r="I250" s="2" t="str">
        <f>IF(Aufstellung[[#This Row],[Datum]]="","",IF(Aufstellung[[#This Row],[Frühstück]]="X",0.2,0)+IF(Aufstellung[[#This Row],[Mittagessen]]="X",0.4,0)+IF(Aufstellung[[#This Row],[Abendessen]]="X",0.4,0))</f>
        <v/>
      </c>
      <c r="J250" s="13" t="str">
        <f>IF(Aufstellung[[#This Row],[Datum]]="","",MIN(VLOOKUP(Aufstellung[[#This Row],[Land]],VMA[],2,FALSE)*Aufstellung[[#This Row],[Kürzung in %]],Aufstellung[[#This Row],[VMA
brutto]]))</f>
        <v/>
      </c>
      <c r="K250" s="13" t="str">
        <f>IF(Aufstellung[[#This Row],[Datum]]="","",Aufstellung[[#This Row],[VMA
brutto]]-Aufstellung[[#This Row],[VMA
Kürzung]])</f>
        <v/>
      </c>
      <c r="L250" s="33"/>
      <c r="M250" s="22" t="str">
        <f>IF(Aufstellung[[#This Row],[Datum]]="","",Aufstellung[[#This Row],[gefahrene km mit Privat-Kfz]]*0.3)</f>
        <v/>
      </c>
    </row>
    <row r="251" spans="1:13" ht="21.2" customHeight="1" x14ac:dyDescent="0.3">
      <c r="A251" s="37"/>
      <c r="B251" s="31"/>
      <c r="C251" s="34"/>
      <c r="D251" s="35"/>
      <c r="E251" s="13" t="str">
        <f>IF(Aufstellung[[#This Row],[Datum]]="","",IF(OR(Aufstellung[[#This Row],[Auswärtstätigkeit]]=$B$7,Aufstellung[[#This Row],[Auswärtstätigkeit]]=$B$8),VLOOKUP(Aufstellung[[#This Row],[Land]],VMA[],3,FALSE),IF(Aufstellung[[#This Row],[Auswärtstätigkeit]]=$B$9,VLOOKUP(Aufstellung[[#This Row],[Land]],VMA[],2,FALSE),"FEHLER")))</f>
        <v/>
      </c>
      <c r="F251" s="36"/>
      <c r="G251" s="36"/>
      <c r="H251" s="34"/>
      <c r="I251" s="2" t="str">
        <f>IF(Aufstellung[[#This Row],[Datum]]="","",IF(Aufstellung[[#This Row],[Frühstück]]="X",0.2,0)+IF(Aufstellung[[#This Row],[Mittagessen]]="X",0.4,0)+IF(Aufstellung[[#This Row],[Abendessen]]="X",0.4,0))</f>
        <v/>
      </c>
      <c r="J251" s="13" t="str">
        <f>IF(Aufstellung[[#This Row],[Datum]]="","",MIN(VLOOKUP(Aufstellung[[#This Row],[Land]],VMA[],2,FALSE)*Aufstellung[[#This Row],[Kürzung in %]],Aufstellung[[#This Row],[VMA
brutto]]))</f>
        <v/>
      </c>
      <c r="K251" s="13" t="str">
        <f>IF(Aufstellung[[#This Row],[Datum]]="","",Aufstellung[[#This Row],[VMA
brutto]]-Aufstellung[[#This Row],[VMA
Kürzung]])</f>
        <v/>
      </c>
      <c r="L251" s="33"/>
      <c r="M251" s="22" t="str">
        <f>IF(Aufstellung[[#This Row],[Datum]]="","",Aufstellung[[#This Row],[gefahrene km mit Privat-Kfz]]*0.3)</f>
        <v/>
      </c>
    </row>
    <row r="252" spans="1:13" ht="21.2" customHeight="1" x14ac:dyDescent="0.3">
      <c r="A252" s="37"/>
      <c r="B252" s="31"/>
      <c r="C252" s="34"/>
      <c r="D252" s="35"/>
      <c r="E252" s="13" t="str">
        <f>IF(Aufstellung[[#This Row],[Datum]]="","",IF(OR(Aufstellung[[#This Row],[Auswärtstätigkeit]]=$B$7,Aufstellung[[#This Row],[Auswärtstätigkeit]]=$B$8),VLOOKUP(Aufstellung[[#This Row],[Land]],VMA[],3,FALSE),IF(Aufstellung[[#This Row],[Auswärtstätigkeit]]=$B$9,VLOOKUP(Aufstellung[[#This Row],[Land]],VMA[],2,FALSE),"FEHLER")))</f>
        <v/>
      </c>
      <c r="F252" s="36"/>
      <c r="G252" s="36"/>
      <c r="H252" s="34"/>
      <c r="I252" s="2" t="str">
        <f>IF(Aufstellung[[#This Row],[Datum]]="","",IF(Aufstellung[[#This Row],[Frühstück]]="X",0.2,0)+IF(Aufstellung[[#This Row],[Mittagessen]]="X",0.4,0)+IF(Aufstellung[[#This Row],[Abendessen]]="X",0.4,0))</f>
        <v/>
      </c>
      <c r="J252" s="13" t="str">
        <f>IF(Aufstellung[[#This Row],[Datum]]="","",MIN(VLOOKUP(Aufstellung[[#This Row],[Land]],VMA[],2,FALSE)*Aufstellung[[#This Row],[Kürzung in %]],Aufstellung[[#This Row],[VMA
brutto]]))</f>
        <v/>
      </c>
      <c r="K252" s="13" t="str">
        <f>IF(Aufstellung[[#This Row],[Datum]]="","",Aufstellung[[#This Row],[VMA
brutto]]-Aufstellung[[#This Row],[VMA
Kürzung]])</f>
        <v/>
      </c>
      <c r="L252" s="33"/>
      <c r="M252" s="22" t="str">
        <f>IF(Aufstellung[[#This Row],[Datum]]="","",Aufstellung[[#This Row],[gefahrene km mit Privat-Kfz]]*0.3)</f>
        <v/>
      </c>
    </row>
    <row r="253" spans="1:13" ht="21.2" customHeight="1" x14ac:dyDescent="0.3">
      <c r="A253" s="37"/>
      <c r="B253" s="31"/>
      <c r="C253" s="34"/>
      <c r="D253" s="35"/>
      <c r="E253" s="13" t="str">
        <f>IF(Aufstellung[[#This Row],[Datum]]="","",IF(OR(Aufstellung[[#This Row],[Auswärtstätigkeit]]=$B$7,Aufstellung[[#This Row],[Auswärtstätigkeit]]=$B$8),VLOOKUP(Aufstellung[[#This Row],[Land]],VMA[],3,FALSE),IF(Aufstellung[[#This Row],[Auswärtstätigkeit]]=$B$9,VLOOKUP(Aufstellung[[#This Row],[Land]],VMA[],2,FALSE),"FEHLER")))</f>
        <v/>
      </c>
      <c r="F253" s="36"/>
      <c r="G253" s="36"/>
      <c r="H253" s="34"/>
      <c r="I253" s="2" t="str">
        <f>IF(Aufstellung[[#This Row],[Datum]]="","",IF(Aufstellung[[#This Row],[Frühstück]]="X",0.2,0)+IF(Aufstellung[[#This Row],[Mittagessen]]="X",0.4,0)+IF(Aufstellung[[#This Row],[Abendessen]]="X",0.4,0))</f>
        <v/>
      </c>
      <c r="J253" s="13" t="str">
        <f>IF(Aufstellung[[#This Row],[Datum]]="","",MIN(VLOOKUP(Aufstellung[[#This Row],[Land]],VMA[],2,FALSE)*Aufstellung[[#This Row],[Kürzung in %]],Aufstellung[[#This Row],[VMA
brutto]]))</f>
        <v/>
      </c>
      <c r="K253" s="13" t="str">
        <f>IF(Aufstellung[[#This Row],[Datum]]="","",Aufstellung[[#This Row],[VMA
brutto]]-Aufstellung[[#This Row],[VMA
Kürzung]])</f>
        <v/>
      </c>
      <c r="L253" s="33"/>
      <c r="M253" s="22" t="str">
        <f>IF(Aufstellung[[#This Row],[Datum]]="","",Aufstellung[[#This Row],[gefahrene km mit Privat-Kfz]]*0.3)</f>
        <v/>
      </c>
    </row>
    <row r="254" spans="1:13" ht="21.2" customHeight="1" x14ac:dyDescent="0.3">
      <c r="A254" s="37"/>
      <c r="B254" s="31"/>
      <c r="C254" s="34"/>
      <c r="D254" s="35"/>
      <c r="E254" s="13" t="str">
        <f>IF(Aufstellung[[#This Row],[Datum]]="","",IF(OR(Aufstellung[[#This Row],[Auswärtstätigkeit]]=$B$7,Aufstellung[[#This Row],[Auswärtstätigkeit]]=$B$8),VLOOKUP(Aufstellung[[#This Row],[Land]],VMA[],3,FALSE),IF(Aufstellung[[#This Row],[Auswärtstätigkeit]]=$B$9,VLOOKUP(Aufstellung[[#This Row],[Land]],VMA[],2,FALSE),"FEHLER")))</f>
        <v/>
      </c>
      <c r="F254" s="36"/>
      <c r="G254" s="36"/>
      <c r="H254" s="34"/>
      <c r="I254" s="2" t="str">
        <f>IF(Aufstellung[[#This Row],[Datum]]="","",IF(Aufstellung[[#This Row],[Frühstück]]="X",0.2,0)+IF(Aufstellung[[#This Row],[Mittagessen]]="X",0.4,0)+IF(Aufstellung[[#This Row],[Abendessen]]="X",0.4,0))</f>
        <v/>
      </c>
      <c r="J254" s="13" t="str">
        <f>IF(Aufstellung[[#This Row],[Datum]]="","",MIN(VLOOKUP(Aufstellung[[#This Row],[Land]],VMA[],2,FALSE)*Aufstellung[[#This Row],[Kürzung in %]],Aufstellung[[#This Row],[VMA
brutto]]))</f>
        <v/>
      </c>
      <c r="K254" s="13" t="str">
        <f>IF(Aufstellung[[#This Row],[Datum]]="","",Aufstellung[[#This Row],[VMA
brutto]]-Aufstellung[[#This Row],[VMA
Kürzung]])</f>
        <v/>
      </c>
      <c r="L254" s="33"/>
      <c r="M254" s="22" t="str">
        <f>IF(Aufstellung[[#This Row],[Datum]]="","",Aufstellung[[#This Row],[gefahrene km mit Privat-Kfz]]*0.3)</f>
        <v/>
      </c>
    </row>
    <row r="255" spans="1:13" ht="21.2" customHeight="1" x14ac:dyDescent="0.3">
      <c r="A255" s="37"/>
      <c r="B255" s="31"/>
      <c r="C255" s="34"/>
      <c r="D255" s="35"/>
      <c r="E255" s="13" t="str">
        <f>IF(Aufstellung[[#This Row],[Datum]]="","",IF(OR(Aufstellung[[#This Row],[Auswärtstätigkeit]]=$B$7,Aufstellung[[#This Row],[Auswärtstätigkeit]]=$B$8),VLOOKUP(Aufstellung[[#This Row],[Land]],VMA[],3,FALSE),IF(Aufstellung[[#This Row],[Auswärtstätigkeit]]=$B$9,VLOOKUP(Aufstellung[[#This Row],[Land]],VMA[],2,FALSE),"FEHLER")))</f>
        <v/>
      </c>
      <c r="F255" s="36"/>
      <c r="G255" s="36"/>
      <c r="H255" s="34"/>
      <c r="I255" s="2" t="str">
        <f>IF(Aufstellung[[#This Row],[Datum]]="","",IF(Aufstellung[[#This Row],[Frühstück]]="X",0.2,0)+IF(Aufstellung[[#This Row],[Mittagessen]]="X",0.4,0)+IF(Aufstellung[[#This Row],[Abendessen]]="X",0.4,0))</f>
        <v/>
      </c>
      <c r="J255" s="13" t="str">
        <f>IF(Aufstellung[[#This Row],[Datum]]="","",MIN(VLOOKUP(Aufstellung[[#This Row],[Land]],VMA[],2,FALSE)*Aufstellung[[#This Row],[Kürzung in %]],Aufstellung[[#This Row],[VMA
brutto]]))</f>
        <v/>
      </c>
      <c r="K255" s="13" t="str">
        <f>IF(Aufstellung[[#This Row],[Datum]]="","",Aufstellung[[#This Row],[VMA
brutto]]-Aufstellung[[#This Row],[VMA
Kürzung]])</f>
        <v/>
      </c>
      <c r="L255" s="33"/>
      <c r="M255" s="22" t="str">
        <f>IF(Aufstellung[[#This Row],[Datum]]="","",Aufstellung[[#This Row],[gefahrene km mit Privat-Kfz]]*0.3)</f>
        <v/>
      </c>
    </row>
    <row r="256" spans="1:13" ht="21.2" customHeight="1" x14ac:dyDescent="0.3">
      <c r="A256" s="37"/>
      <c r="B256" s="31"/>
      <c r="C256" s="34"/>
      <c r="D256" s="35"/>
      <c r="E256" s="13" t="str">
        <f>IF(Aufstellung[[#This Row],[Datum]]="","",IF(OR(Aufstellung[[#This Row],[Auswärtstätigkeit]]=$B$7,Aufstellung[[#This Row],[Auswärtstätigkeit]]=$B$8),VLOOKUP(Aufstellung[[#This Row],[Land]],VMA[],3,FALSE),IF(Aufstellung[[#This Row],[Auswärtstätigkeit]]=$B$9,VLOOKUP(Aufstellung[[#This Row],[Land]],VMA[],2,FALSE),"FEHLER")))</f>
        <v/>
      </c>
      <c r="F256" s="36"/>
      <c r="G256" s="36"/>
      <c r="H256" s="34"/>
      <c r="I256" s="2" t="str">
        <f>IF(Aufstellung[[#This Row],[Datum]]="","",IF(Aufstellung[[#This Row],[Frühstück]]="X",0.2,0)+IF(Aufstellung[[#This Row],[Mittagessen]]="X",0.4,0)+IF(Aufstellung[[#This Row],[Abendessen]]="X",0.4,0))</f>
        <v/>
      </c>
      <c r="J256" s="13" t="str">
        <f>IF(Aufstellung[[#This Row],[Datum]]="","",MIN(VLOOKUP(Aufstellung[[#This Row],[Land]],VMA[],2,FALSE)*Aufstellung[[#This Row],[Kürzung in %]],Aufstellung[[#This Row],[VMA
brutto]]))</f>
        <v/>
      </c>
      <c r="K256" s="13" t="str">
        <f>IF(Aufstellung[[#This Row],[Datum]]="","",Aufstellung[[#This Row],[VMA
brutto]]-Aufstellung[[#This Row],[VMA
Kürzung]])</f>
        <v/>
      </c>
      <c r="L256" s="33"/>
      <c r="M256" s="22" t="str">
        <f>IF(Aufstellung[[#This Row],[Datum]]="","",Aufstellung[[#This Row],[gefahrene km mit Privat-Kfz]]*0.3)</f>
        <v/>
      </c>
    </row>
    <row r="257" spans="1:13" ht="21.2" customHeight="1" x14ac:dyDescent="0.3">
      <c r="A257" s="37"/>
      <c r="B257" s="31"/>
      <c r="C257" s="34"/>
      <c r="D257" s="35"/>
      <c r="E257" s="13" t="str">
        <f>IF(Aufstellung[[#This Row],[Datum]]="","",IF(OR(Aufstellung[[#This Row],[Auswärtstätigkeit]]=$B$7,Aufstellung[[#This Row],[Auswärtstätigkeit]]=$B$8),VLOOKUP(Aufstellung[[#This Row],[Land]],VMA[],3,FALSE),IF(Aufstellung[[#This Row],[Auswärtstätigkeit]]=$B$9,VLOOKUP(Aufstellung[[#This Row],[Land]],VMA[],2,FALSE),"FEHLER")))</f>
        <v/>
      </c>
      <c r="F257" s="36"/>
      <c r="G257" s="36"/>
      <c r="H257" s="34"/>
      <c r="I257" s="2" t="str">
        <f>IF(Aufstellung[[#This Row],[Datum]]="","",IF(Aufstellung[[#This Row],[Frühstück]]="X",0.2,0)+IF(Aufstellung[[#This Row],[Mittagessen]]="X",0.4,0)+IF(Aufstellung[[#This Row],[Abendessen]]="X",0.4,0))</f>
        <v/>
      </c>
      <c r="J257" s="13" t="str">
        <f>IF(Aufstellung[[#This Row],[Datum]]="","",MIN(VLOOKUP(Aufstellung[[#This Row],[Land]],VMA[],2,FALSE)*Aufstellung[[#This Row],[Kürzung in %]],Aufstellung[[#This Row],[VMA
brutto]]))</f>
        <v/>
      </c>
      <c r="K257" s="13" t="str">
        <f>IF(Aufstellung[[#This Row],[Datum]]="","",Aufstellung[[#This Row],[VMA
brutto]]-Aufstellung[[#This Row],[VMA
Kürzung]])</f>
        <v/>
      </c>
      <c r="L257" s="33"/>
      <c r="M257" s="22" t="str">
        <f>IF(Aufstellung[[#This Row],[Datum]]="","",Aufstellung[[#This Row],[gefahrene km mit Privat-Kfz]]*0.3)</f>
        <v/>
      </c>
    </row>
    <row r="258" spans="1:13" ht="21.2" customHeight="1" x14ac:dyDescent="0.3">
      <c r="A258" s="37"/>
      <c r="B258" s="31"/>
      <c r="C258" s="34"/>
      <c r="D258" s="35"/>
      <c r="E258" s="13" t="str">
        <f>IF(Aufstellung[[#This Row],[Datum]]="","",IF(OR(Aufstellung[[#This Row],[Auswärtstätigkeit]]=$B$7,Aufstellung[[#This Row],[Auswärtstätigkeit]]=$B$8),VLOOKUP(Aufstellung[[#This Row],[Land]],VMA[],3,FALSE),IF(Aufstellung[[#This Row],[Auswärtstätigkeit]]=$B$9,VLOOKUP(Aufstellung[[#This Row],[Land]],VMA[],2,FALSE),"FEHLER")))</f>
        <v/>
      </c>
      <c r="F258" s="36"/>
      <c r="G258" s="36"/>
      <c r="H258" s="34"/>
      <c r="I258" s="2" t="str">
        <f>IF(Aufstellung[[#This Row],[Datum]]="","",IF(Aufstellung[[#This Row],[Frühstück]]="X",0.2,0)+IF(Aufstellung[[#This Row],[Mittagessen]]="X",0.4,0)+IF(Aufstellung[[#This Row],[Abendessen]]="X",0.4,0))</f>
        <v/>
      </c>
      <c r="J258" s="13" t="str">
        <f>IF(Aufstellung[[#This Row],[Datum]]="","",MIN(VLOOKUP(Aufstellung[[#This Row],[Land]],VMA[],2,FALSE)*Aufstellung[[#This Row],[Kürzung in %]],Aufstellung[[#This Row],[VMA
brutto]]))</f>
        <v/>
      </c>
      <c r="K258" s="13" t="str">
        <f>IF(Aufstellung[[#This Row],[Datum]]="","",Aufstellung[[#This Row],[VMA
brutto]]-Aufstellung[[#This Row],[VMA
Kürzung]])</f>
        <v/>
      </c>
      <c r="L258" s="33"/>
      <c r="M258" s="22" t="str">
        <f>IF(Aufstellung[[#This Row],[Datum]]="","",Aufstellung[[#This Row],[gefahrene km mit Privat-Kfz]]*0.3)</f>
        <v/>
      </c>
    </row>
    <row r="259" spans="1:13" ht="21.2" customHeight="1" x14ac:dyDescent="0.3">
      <c r="A259" s="37"/>
      <c r="B259" s="31"/>
      <c r="C259" s="34"/>
      <c r="D259" s="35"/>
      <c r="E259" s="13" t="str">
        <f>IF(Aufstellung[[#This Row],[Datum]]="","",IF(OR(Aufstellung[[#This Row],[Auswärtstätigkeit]]=$B$7,Aufstellung[[#This Row],[Auswärtstätigkeit]]=$B$8),VLOOKUP(Aufstellung[[#This Row],[Land]],VMA[],3,FALSE),IF(Aufstellung[[#This Row],[Auswärtstätigkeit]]=$B$9,VLOOKUP(Aufstellung[[#This Row],[Land]],VMA[],2,FALSE),"FEHLER")))</f>
        <v/>
      </c>
      <c r="F259" s="36"/>
      <c r="G259" s="36"/>
      <c r="H259" s="34"/>
      <c r="I259" s="2" t="str">
        <f>IF(Aufstellung[[#This Row],[Datum]]="","",IF(Aufstellung[[#This Row],[Frühstück]]="X",0.2,0)+IF(Aufstellung[[#This Row],[Mittagessen]]="X",0.4,0)+IF(Aufstellung[[#This Row],[Abendessen]]="X",0.4,0))</f>
        <v/>
      </c>
      <c r="J259" s="13" t="str">
        <f>IF(Aufstellung[[#This Row],[Datum]]="","",MIN(VLOOKUP(Aufstellung[[#This Row],[Land]],VMA[],2,FALSE)*Aufstellung[[#This Row],[Kürzung in %]],Aufstellung[[#This Row],[VMA
brutto]]))</f>
        <v/>
      </c>
      <c r="K259" s="13" t="str">
        <f>IF(Aufstellung[[#This Row],[Datum]]="","",Aufstellung[[#This Row],[VMA
brutto]]-Aufstellung[[#This Row],[VMA
Kürzung]])</f>
        <v/>
      </c>
      <c r="L259" s="33"/>
      <c r="M259" s="22" t="str">
        <f>IF(Aufstellung[[#This Row],[Datum]]="","",Aufstellung[[#This Row],[gefahrene km mit Privat-Kfz]]*0.3)</f>
        <v/>
      </c>
    </row>
    <row r="260" spans="1:13" ht="21.2" customHeight="1" x14ac:dyDescent="0.3">
      <c r="A260" s="37"/>
      <c r="B260" s="31"/>
      <c r="C260" s="34"/>
      <c r="D260" s="35"/>
      <c r="E260" s="13" t="str">
        <f>IF(Aufstellung[[#This Row],[Datum]]="","",IF(OR(Aufstellung[[#This Row],[Auswärtstätigkeit]]=$B$7,Aufstellung[[#This Row],[Auswärtstätigkeit]]=$B$8),VLOOKUP(Aufstellung[[#This Row],[Land]],VMA[],3,FALSE),IF(Aufstellung[[#This Row],[Auswärtstätigkeit]]=$B$9,VLOOKUP(Aufstellung[[#This Row],[Land]],VMA[],2,FALSE),"FEHLER")))</f>
        <v/>
      </c>
      <c r="F260" s="36"/>
      <c r="G260" s="36"/>
      <c r="H260" s="34"/>
      <c r="I260" s="2" t="str">
        <f>IF(Aufstellung[[#This Row],[Datum]]="","",IF(Aufstellung[[#This Row],[Frühstück]]="X",0.2,0)+IF(Aufstellung[[#This Row],[Mittagessen]]="X",0.4,0)+IF(Aufstellung[[#This Row],[Abendessen]]="X",0.4,0))</f>
        <v/>
      </c>
      <c r="J260" s="13" t="str">
        <f>IF(Aufstellung[[#This Row],[Datum]]="","",MIN(VLOOKUP(Aufstellung[[#This Row],[Land]],VMA[],2,FALSE)*Aufstellung[[#This Row],[Kürzung in %]],Aufstellung[[#This Row],[VMA
brutto]]))</f>
        <v/>
      </c>
      <c r="K260" s="13" t="str">
        <f>IF(Aufstellung[[#This Row],[Datum]]="","",Aufstellung[[#This Row],[VMA
brutto]]-Aufstellung[[#This Row],[VMA
Kürzung]])</f>
        <v/>
      </c>
      <c r="L260" s="33"/>
      <c r="M260" s="22" t="str">
        <f>IF(Aufstellung[[#This Row],[Datum]]="","",Aufstellung[[#This Row],[gefahrene km mit Privat-Kfz]]*0.3)</f>
        <v/>
      </c>
    </row>
    <row r="261" spans="1:13" ht="21.2" customHeight="1" x14ac:dyDescent="0.3">
      <c r="A261" s="37"/>
      <c r="B261" s="31"/>
      <c r="C261" s="34"/>
      <c r="D261" s="35"/>
      <c r="E261" s="13" t="str">
        <f>IF(Aufstellung[[#This Row],[Datum]]="","",IF(OR(Aufstellung[[#This Row],[Auswärtstätigkeit]]=$B$7,Aufstellung[[#This Row],[Auswärtstätigkeit]]=$B$8),VLOOKUP(Aufstellung[[#This Row],[Land]],VMA[],3,FALSE),IF(Aufstellung[[#This Row],[Auswärtstätigkeit]]=$B$9,VLOOKUP(Aufstellung[[#This Row],[Land]],VMA[],2,FALSE),"FEHLER")))</f>
        <v/>
      </c>
      <c r="F261" s="36"/>
      <c r="G261" s="36"/>
      <c r="H261" s="34"/>
      <c r="I261" s="2" t="str">
        <f>IF(Aufstellung[[#This Row],[Datum]]="","",IF(Aufstellung[[#This Row],[Frühstück]]="X",0.2,0)+IF(Aufstellung[[#This Row],[Mittagessen]]="X",0.4,0)+IF(Aufstellung[[#This Row],[Abendessen]]="X",0.4,0))</f>
        <v/>
      </c>
      <c r="J261" s="13" t="str">
        <f>IF(Aufstellung[[#This Row],[Datum]]="","",MIN(VLOOKUP(Aufstellung[[#This Row],[Land]],VMA[],2,FALSE)*Aufstellung[[#This Row],[Kürzung in %]],Aufstellung[[#This Row],[VMA
brutto]]))</f>
        <v/>
      </c>
      <c r="K261" s="13" t="str">
        <f>IF(Aufstellung[[#This Row],[Datum]]="","",Aufstellung[[#This Row],[VMA
brutto]]-Aufstellung[[#This Row],[VMA
Kürzung]])</f>
        <v/>
      </c>
      <c r="L261" s="33"/>
      <c r="M261" s="22" t="str">
        <f>IF(Aufstellung[[#This Row],[Datum]]="","",Aufstellung[[#This Row],[gefahrene km mit Privat-Kfz]]*0.3)</f>
        <v/>
      </c>
    </row>
    <row r="262" spans="1:13" ht="21.2" customHeight="1" x14ac:dyDescent="0.3">
      <c r="A262" s="37"/>
      <c r="B262" s="31"/>
      <c r="C262" s="34"/>
      <c r="D262" s="35"/>
      <c r="E262" s="13" t="str">
        <f>IF(Aufstellung[[#This Row],[Datum]]="","",IF(OR(Aufstellung[[#This Row],[Auswärtstätigkeit]]=$B$7,Aufstellung[[#This Row],[Auswärtstätigkeit]]=$B$8),VLOOKUP(Aufstellung[[#This Row],[Land]],VMA[],3,FALSE),IF(Aufstellung[[#This Row],[Auswärtstätigkeit]]=$B$9,VLOOKUP(Aufstellung[[#This Row],[Land]],VMA[],2,FALSE),"FEHLER")))</f>
        <v/>
      </c>
      <c r="F262" s="36"/>
      <c r="G262" s="36"/>
      <c r="H262" s="34"/>
      <c r="I262" s="2" t="str">
        <f>IF(Aufstellung[[#This Row],[Datum]]="","",IF(Aufstellung[[#This Row],[Frühstück]]="X",0.2,0)+IF(Aufstellung[[#This Row],[Mittagessen]]="X",0.4,0)+IF(Aufstellung[[#This Row],[Abendessen]]="X",0.4,0))</f>
        <v/>
      </c>
      <c r="J262" s="13" t="str">
        <f>IF(Aufstellung[[#This Row],[Datum]]="","",MIN(VLOOKUP(Aufstellung[[#This Row],[Land]],VMA[],2,FALSE)*Aufstellung[[#This Row],[Kürzung in %]],Aufstellung[[#This Row],[VMA
brutto]]))</f>
        <v/>
      </c>
      <c r="K262" s="13" t="str">
        <f>IF(Aufstellung[[#This Row],[Datum]]="","",Aufstellung[[#This Row],[VMA
brutto]]-Aufstellung[[#This Row],[VMA
Kürzung]])</f>
        <v/>
      </c>
      <c r="L262" s="33"/>
      <c r="M262" s="22" t="str">
        <f>IF(Aufstellung[[#This Row],[Datum]]="","",Aufstellung[[#This Row],[gefahrene km mit Privat-Kfz]]*0.3)</f>
        <v/>
      </c>
    </row>
    <row r="263" spans="1:13" ht="21.2" customHeight="1" x14ac:dyDescent="0.3">
      <c r="A263" s="37"/>
      <c r="B263" s="31"/>
      <c r="C263" s="34"/>
      <c r="D263" s="35"/>
      <c r="E263" s="13" t="str">
        <f>IF(Aufstellung[[#This Row],[Datum]]="","",IF(OR(Aufstellung[[#This Row],[Auswärtstätigkeit]]=$B$7,Aufstellung[[#This Row],[Auswärtstätigkeit]]=$B$8),VLOOKUP(Aufstellung[[#This Row],[Land]],VMA[],3,FALSE),IF(Aufstellung[[#This Row],[Auswärtstätigkeit]]=$B$9,VLOOKUP(Aufstellung[[#This Row],[Land]],VMA[],2,FALSE),"FEHLER")))</f>
        <v/>
      </c>
      <c r="F263" s="36"/>
      <c r="G263" s="36"/>
      <c r="H263" s="34"/>
      <c r="I263" s="2" t="str">
        <f>IF(Aufstellung[[#This Row],[Datum]]="","",IF(Aufstellung[[#This Row],[Frühstück]]="X",0.2,0)+IF(Aufstellung[[#This Row],[Mittagessen]]="X",0.4,0)+IF(Aufstellung[[#This Row],[Abendessen]]="X",0.4,0))</f>
        <v/>
      </c>
      <c r="J263" s="13" t="str">
        <f>IF(Aufstellung[[#This Row],[Datum]]="","",MIN(VLOOKUP(Aufstellung[[#This Row],[Land]],VMA[],2,FALSE)*Aufstellung[[#This Row],[Kürzung in %]],Aufstellung[[#This Row],[VMA
brutto]]))</f>
        <v/>
      </c>
      <c r="K263" s="13" t="str">
        <f>IF(Aufstellung[[#This Row],[Datum]]="","",Aufstellung[[#This Row],[VMA
brutto]]-Aufstellung[[#This Row],[VMA
Kürzung]])</f>
        <v/>
      </c>
      <c r="L263" s="33"/>
      <c r="M263" s="22" t="str">
        <f>IF(Aufstellung[[#This Row],[Datum]]="","",Aufstellung[[#This Row],[gefahrene km mit Privat-Kfz]]*0.3)</f>
        <v/>
      </c>
    </row>
    <row r="264" spans="1:13" ht="21.2" customHeight="1" x14ac:dyDescent="0.3">
      <c r="A264" s="37"/>
      <c r="B264" s="31"/>
      <c r="C264" s="34"/>
      <c r="D264" s="35"/>
      <c r="E264" s="13" t="str">
        <f>IF(Aufstellung[[#This Row],[Datum]]="","",IF(OR(Aufstellung[[#This Row],[Auswärtstätigkeit]]=$B$7,Aufstellung[[#This Row],[Auswärtstätigkeit]]=$B$8),VLOOKUP(Aufstellung[[#This Row],[Land]],VMA[],3,FALSE),IF(Aufstellung[[#This Row],[Auswärtstätigkeit]]=$B$9,VLOOKUP(Aufstellung[[#This Row],[Land]],VMA[],2,FALSE),"FEHLER")))</f>
        <v/>
      </c>
      <c r="F264" s="36"/>
      <c r="G264" s="36"/>
      <c r="H264" s="34"/>
      <c r="I264" s="2" t="str">
        <f>IF(Aufstellung[[#This Row],[Datum]]="","",IF(Aufstellung[[#This Row],[Frühstück]]="X",0.2,0)+IF(Aufstellung[[#This Row],[Mittagessen]]="X",0.4,0)+IF(Aufstellung[[#This Row],[Abendessen]]="X",0.4,0))</f>
        <v/>
      </c>
      <c r="J264" s="13" t="str">
        <f>IF(Aufstellung[[#This Row],[Datum]]="","",MIN(VLOOKUP(Aufstellung[[#This Row],[Land]],VMA[],2,FALSE)*Aufstellung[[#This Row],[Kürzung in %]],Aufstellung[[#This Row],[VMA
brutto]]))</f>
        <v/>
      </c>
      <c r="K264" s="13" t="str">
        <f>IF(Aufstellung[[#This Row],[Datum]]="","",Aufstellung[[#This Row],[VMA
brutto]]-Aufstellung[[#This Row],[VMA
Kürzung]])</f>
        <v/>
      </c>
      <c r="L264" s="33"/>
      <c r="M264" s="22" t="str">
        <f>IF(Aufstellung[[#This Row],[Datum]]="","",Aufstellung[[#This Row],[gefahrene km mit Privat-Kfz]]*0.3)</f>
        <v/>
      </c>
    </row>
    <row r="265" spans="1:13" ht="21.2" customHeight="1" x14ac:dyDescent="0.3">
      <c r="A265" s="37"/>
      <c r="B265" s="31"/>
      <c r="C265" s="34"/>
      <c r="D265" s="35"/>
      <c r="E265" s="13" t="str">
        <f>IF(Aufstellung[[#This Row],[Datum]]="","",IF(OR(Aufstellung[[#This Row],[Auswärtstätigkeit]]=$B$7,Aufstellung[[#This Row],[Auswärtstätigkeit]]=$B$8),VLOOKUP(Aufstellung[[#This Row],[Land]],VMA[],3,FALSE),IF(Aufstellung[[#This Row],[Auswärtstätigkeit]]=$B$9,VLOOKUP(Aufstellung[[#This Row],[Land]],VMA[],2,FALSE),"FEHLER")))</f>
        <v/>
      </c>
      <c r="F265" s="36"/>
      <c r="G265" s="36"/>
      <c r="H265" s="34"/>
      <c r="I265" s="2" t="str">
        <f>IF(Aufstellung[[#This Row],[Datum]]="","",IF(Aufstellung[[#This Row],[Frühstück]]="X",0.2,0)+IF(Aufstellung[[#This Row],[Mittagessen]]="X",0.4,0)+IF(Aufstellung[[#This Row],[Abendessen]]="X",0.4,0))</f>
        <v/>
      </c>
      <c r="J265" s="13" t="str">
        <f>IF(Aufstellung[[#This Row],[Datum]]="","",MIN(VLOOKUP(Aufstellung[[#This Row],[Land]],VMA[],2,FALSE)*Aufstellung[[#This Row],[Kürzung in %]],Aufstellung[[#This Row],[VMA
brutto]]))</f>
        <v/>
      </c>
      <c r="K265" s="13" t="str">
        <f>IF(Aufstellung[[#This Row],[Datum]]="","",Aufstellung[[#This Row],[VMA
brutto]]-Aufstellung[[#This Row],[VMA
Kürzung]])</f>
        <v/>
      </c>
      <c r="L265" s="33"/>
      <c r="M265" s="22" t="str">
        <f>IF(Aufstellung[[#This Row],[Datum]]="","",Aufstellung[[#This Row],[gefahrene km mit Privat-Kfz]]*0.3)</f>
        <v/>
      </c>
    </row>
    <row r="266" spans="1:13" ht="21.2" customHeight="1" x14ac:dyDescent="0.3">
      <c r="A266" s="37"/>
      <c r="B266" s="31"/>
      <c r="C266" s="34"/>
      <c r="D266" s="35"/>
      <c r="E266" s="13" t="str">
        <f>IF(Aufstellung[[#This Row],[Datum]]="","",IF(OR(Aufstellung[[#This Row],[Auswärtstätigkeit]]=$B$7,Aufstellung[[#This Row],[Auswärtstätigkeit]]=$B$8),VLOOKUP(Aufstellung[[#This Row],[Land]],VMA[],3,FALSE),IF(Aufstellung[[#This Row],[Auswärtstätigkeit]]=$B$9,VLOOKUP(Aufstellung[[#This Row],[Land]],VMA[],2,FALSE),"FEHLER")))</f>
        <v/>
      </c>
      <c r="F266" s="36"/>
      <c r="G266" s="36"/>
      <c r="H266" s="34"/>
      <c r="I266" s="2" t="str">
        <f>IF(Aufstellung[[#This Row],[Datum]]="","",IF(Aufstellung[[#This Row],[Frühstück]]="X",0.2,0)+IF(Aufstellung[[#This Row],[Mittagessen]]="X",0.4,0)+IF(Aufstellung[[#This Row],[Abendessen]]="X",0.4,0))</f>
        <v/>
      </c>
      <c r="J266" s="13" t="str">
        <f>IF(Aufstellung[[#This Row],[Datum]]="","",MIN(VLOOKUP(Aufstellung[[#This Row],[Land]],VMA[],2,FALSE)*Aufstellung[[#This Row],[Kürzung in %]],Aufstellung[[#This Row],[VMA
brutto]]))</f>
        <v/>
      </c>
      <c r="K266" s="13" t="str">
        <f>IF(Aufstellung[[#This Row],[Datum]]="","",Aufstellung[[#This Row],[VMA
brutto]]-Aufstellung[[#This Row],[VMA
Kürzung]])</f>
        <v/>
      </c>
      <c r="L266" s="33"/>
      <c r="M266" s="22" t="str">
        <f>IF(Aufstellung[[#This Row],[Datum]]="","",Aufstellung[[#This Row],[gefahrene km mit Privat-Kfz]]*0.3)</f>
        <v/>
      </c>
    </row>
    <row r="267" spans="1:13" ht="21.2" customHeight="1" x14ac:dyDescent="0.3">
      <c r="A267" s="37"/>
      <c r="B267" s="31"/>
      <c r="C267" s="34"/>
      <c r="D267" s="35"/>
      <c r="E267" s="13" t="str">
        <f>IF(Aufstellung[[#This Row],[Datum]]="","",IF(OR(Aufstellung[[#This Row],[Auswärtstätigkeit]]=$B$7,Aufstellung[[#This Row],[Auswärtstätigkeit]]=$B$8),VLOOKUP(Aufstellung[[#This Row],[Land]],VMA[],3,FALSE),IF(Aufstellung[[#This Row],[Auswärtstätigkeit]]=$B$9,VLOOKUP(Aufstellung[[#This Row],[Land]],VMA[],2,FALSE),"FEHLER")))</f>
        <v/>
      </c>
      <c r="F267" s="36"/>
      <c r="G267" s="36"/>
      <c r="H267" s="34"/>
      <c r="I267" s="2" t="str">
        <f>IF(Aufstellung[[#This Row],[Datum]]="","",IF(Aufstellung[[#This Row],[Frühstück]]="X",0.2,0)+IF(Aufstellung[[#This Row],[Mittagessen]]="X",0.4,0)+IF(Aufstellung[[#This Row],[Abendessen]]="X",0.4,0))</f>
        <v/>
      </c>
      <c r="J267" s="13" t="str">
        <f>IF(Aufstellung[[#This Row],[Datum]]="","",MIN(VLOOKUP(Aufstellung[[#This Row],[Land]],VMA[],2,FALSE)*Aufstellung[[#This Row],[Kürzung in %]],Aufstellung[[#This Row],[VMA
brutto]]))</f>
        <v/>
      </c>
      <c r="K267" s="13" t="str">
        <f>IF(Aufstellung[[#This Row],[Datum]]="","",Aufstellung[[#This Row],[VMA
brutto]]-Aufstellung[[#This Row],[VMA
Kürzung]])</f>
        <v/>
      </c>
      <c r="L267" s="33"/>
      <c r="M267" s="22" t="str">
        <f>IF(Aufstellung[[#This Row],[Datum]]="","",Aufstellung[[#This Row],[gefahrene km mit Privat-Kfz]]*0.3)</f>
        <v/>
      </c>
    </row>
    <row r="268" spans="1:13" ht="21.2" customHeight="1" x14ac:dyDescent="0.3">
      <c r="A268" s="37"/>
      <c r="B268" s="31"/>
      <c r="C268" s="34"/>
      <c r="D268" s="35"/>
      <c r="E268" s="13" t="str">
        <f>IF(Aufstellung[[#This Row],[Datum]]="","",IF(OR(Aufstellung[[#This Row],[Auswärtstätigkeit]]=$B$7,Aufstellung[[#This Row],[Auswärtstätigkeit]]=$B$8),VLOOKUP(Aufstellung[[#This Row],[Land]],VMA[],3,FALSE),IF(Aufstellung[[#This Row],[Auswärtstätigkeit]]=$B$9,VLOOKUP(Aufstellung[[#This Row],[Land]],VMA[],2,FALSE),"FEHLER")))</f>
        <v/>
      </c>
      <c r="F268" s="36"/>
      <c r="G268" s="36"/>
      <c r="H268" s="34"/>
      <c r="I268" s="2" t="str">
        <f>IF(Aufstellung[[#This Row],[Datum]]="","",IF(Aufstellung[[#This Row],[Frühstück]]="X",0.2,0)+IF(Aufstellung[[#This Row],[Mittagessen]]="X",0.4,0)+IF(Aufstellung[[#This Row],[Abendessen]]="X",0.4,0))</f>
        <v/>
      </c>
      <c r="J268" s="13" t="str">
        <f>IF(Aufstellung[[#This Row],[Datum]]="","",MIN(VLOOKUP(Aufstellung[[#This Row],[Land]],VMA[],2,FALSE)*Aufstellung[[#This Row],[Kürzung in %]],Aufstellung[[#This Row],[VMA
brutto]]))</f>
        <v/>
      </c>
      <c r="K268" s="13" t="str">
        <f>IF(Aufstellung[[#This Row],[Datum]]="","",Aufstellung[[#This Row],[VMA
brutto]]-Aufstellung[[#This Row],[VMA
Kürzung]])</f>
        <v/>
      </c>
      <c r="L268" s="33"/>
      <c r="M268" s="22" t="str">
        <f>IF(Aufstellung[[#This Row],[Datum]]="","",Aufstellung[[#This Row],[gefahrene km mit Privat-Kfz]]*0.3)</f>
        <v/>
      </c>
    </row>
    <row r="269" spans="1:13" ht="21.2" customHeight="1" x14ac:dyDescent="0.3">
      <c r="A269" s="37"/>
      <c r="B269" s="31"/>
      <c r="C269" s="34"/>
      <c r="D269" s="35"/>
      <c r="E269" s="13" t="str">
        <f>IF(Aufstellung[[#This Row],[Datum]]="","",IF(OR(Aufstellung[[#This Row],[Auswärtstätigkeit]]=$B$7,Aufstellung[[#This Row],[Auswärtstätigkeit]]=$B$8),VLOOKUP(Aufstellung[[#This Row],[Land]],VMA[],3,FALSE),IF(Aufstellung[[#This Row],[Auswärtstätigkeit]]=$B$9,VLOOKUP(Aufstellung[[#This Row],[Land]],VMA[],2,FALSE),"FEHLER")))</f>
        <v/>
      </c>
      <c r="F269" s="36"/>
      <c r="G269" s="36"/>
      <c r="H269" s="34"/>
      <c r="I269" s="2" t="str">
        <f>IF(Aufstellung[[#This Row],[Datum]]="","",IF(Aufstellung[[#This Row],[Frühstück]]="X",0.2,0)+IF(Aufstellung[[#This Row],[Mittagessen]]="X",0.4,0)+IF(Aufstellung[[#This Row],[Abendessen]]="X",0.4,0))</f>
        <v/>
      </c>
      <c r="J269" s="13" t="str">
        <f>IF(Aufstellung[[#This Row],[Datum]]="","",MIN(VLOOKUP(Aufstellung[[#This Row],[Land]],VMA[],2,FALSE)*Aufstellung[[#This Row],[Kürzung in %]],Aufstellung[[#This Row],[VMA
brutto]]))</f>
        <v/>
      </c>
      <c r="K269" s="13" t="str">
        <f>IF(Aufstellung[[#This Row],[Datum]]="","",Aufstellung[[#This Row],[VMA
brutto]]-Aufstellung[[#This Row],[VMA
Kürzung]])</f>
        <v/>
      </c>
      <c r="L269" s="33"/>
      <c r="M269" s="22" t="str">
        <f>IF(Aufstellung[[#This Row],[Datum]]="","",Aufstellung[[#This Row],[gefahrene km mit Privat-Kfz]]*0.3)</f>
        <v/>
      </c>
    </row>
    <row r="270" spans="1:13" ht="21.2" customHeight="1" x14ac:dyDescent="0.3">
      <c r="A270" s="37"/>
      <c r="B270" s="31"/>
      <c r="C270" s="34"/>
      <c r="D270" s="35"/>
      <c r="E270" s="13" t="str">
        <f>IF(Aufstellung[[#This Row],[Datum]]="","",IF(OR(Aufstellung[[#This Row],[Auswärtstätigkeit]]=$B$7,Aufstellung[[#This Row],[Auswärtstätigkeit]]=$B$8),VLOOKUP(Aufstellung[[#This Row],[Land]],VMA[],3,FALSE),IF(Aufstellung[[#This Row],[Auswärtstätigkeit]]=$B$9,VLOOKUP(Aufstellung[[#This Row],[Land]],VMA[],2,FALSE),"FEHLER")))</f>
        <v/>
      </c>
      <c r="F270" s="36"/>
      <c r="G270" s="36"/>
      <c r="H270" s="34"/>
      <c r="I270" s="2" t="str">
        <f>IF(Aufstellung[[#This Row],[Datum]]="","",IF(Aufstellung[[#This Row],[Frühstück]]="X",0.2,0)+IF(Aufstellung[[#This Row],[Mittagessen]]="X",0.4,0)+IF(Aufstellung[[#This Row],[Abendessen]]="X",0.4,0))</f>
        <v/>
      </c>
      <c r="J270" s="13" t="str">
        <f>IF(Aufstellung[[#This Row],[Datum]]="","",MIN(VLOOKUP(Aufstellung[[#This Row],[Land]],VMA[],2,FALSE)*Aufstellung[[#This Row],[Kürzung in %]],Aufstellung[[#This Row],[VMA
brutto]]))</f>
        <v/>
      </c>
      <c r="K270" s="13" t="str">
        <f>IF(Aufstellung[[#This Row],[Datum]]="","",Aufstellung[[#This Row],[VMA
brutto]]-Aufstellung[[#This Row],[VMA
Kürzung]])</f>
        <v/>
      </c>
      <c r="L270" s="33"/>
      <c r="M270" s="22" t="str">
        <f>IF(Aufstellung[[#This Row],[Datum]]="","",Aufstellung[[#This Row],[gefahrene km mit Privat-Kfz]]*0.3)</f>
        <v/>
      </c>
    </row>
    <row r="271" spans="1:13" ht="21.2" customHeight="1" x14ac:dyDescent="0.3">
      <c r="A271" s="37"/>
      <c r="B271" s="31"/>
      <c r="C271" s="34"/>
      <c r="D271" s="35"/>
      <c r="E271" s="13" t="str">
        <f>IF(Aufstellung[[#This Row],[Datum]]="","",IF(OR(Aufstellung[[#This Row],[Auswärtstätigkeit]]=$B$7,Aufstellung[[#This Row],[Auswärtstätigkeit]]=$B$8),VLOOKUP(Aufstellung[[#This Row],[Land]],VMA[],3,FALSE),IF(Aufstellung[[#This Row],[Auswärtstätigkeit]]=$B$9,VLOOKUP(Aufstellung[[#This Row],[Land]],VMA[],2,FALSE),"FEHLER")))</f>
        <v/>
      </c>
      <c r="F271" s="36"/>
      <c r="G271" s="36"/>
      <c r="H271" s="34"/>
      <c r="I271" s="2" t="str">
        <f>IF(Aufstellung[[#This Row],[Datum]]="","",IF(Aufstellung[[#This Row],[Frühstück]]="X",0.2,0)+IF(Aufstellung[[#This Row],[Mittagessen]]="X",0.4,0)+IF(Aufstellung[[#This Row],[Abendessen]]="X",0.4,0))</f>
        <v/>
      </c>
      <c r="J271" s="13" t="str">
        <f>IF(Aufstellung[[#This Row],[Datum]]="","",MIN(VLOOKUP(Aufstellung[[#This Row],[Land]],VMA[],2,FALSE)*Aufstellung[[#This Row],[Kürzung in %]],Aufstellung[[#This Row],[VMA
brutto]]))</f>
        <v/>
      </c>
      <c r="K271" s="13" t="str">
        <f>IF(Aufstellung[[#This Row],[Datum]]="","",Aufstellung[[#This Row],[VMA
brutto]]-Aufstellung[[#This Row],[VMA
Kürzung]])</f>
        <v/>
      </c>
      <c r="L271" s="33"/>
      <c r="M271" s="22" t="str">
        <f>IF(Aufstellung[[#This Row],[Datum]]="","",Aufstellung[[#This Row],[gefahrene km mit Privat-Kfz]]*0.3)</f>
        <v/>
      </c>
    </row>
    <row r="272" spans="1:13" ht="21.2" customHeight="1" x14ac:dyDescent="0.3">
      <c r="A272" s="37"/>
      <c r="B272" s="31"/>
      <c r="C272" s="34"/>
      <c r="D272" s="35"/>
      <c r="E272" s="13" t="str">
        <f>IF(Aufstellung[[#This Row],[Datum]]="","",IF(OR(Aufstellung[[#This Row],[Auswärtstätigkeit]]=$B$7,Aufstellung[[#This Row],[Auswärtstätigkeit]]=$B$8),VLOOKUP(Aufstellung[[#This Row],[Land]],VMA[],3,FALSE),IF(Aufstellung[[#This Row],[Auswärtstätigkeit]]=$B$9,VLOOKUP(Aufstellung[[#This Row],[Land]],VMA[],2,FALSE),"FEHLER")))</f>
        <v/>
      </c>
      <c r="F272" s="36"/>
      <c r="G272" s="36"/>
      <c r="H272" s="34"/>
      <c r="I272" s="2" t="str">
        <f>IF(Aufstellung[[#This Row],[Datum]]="","",IF(Aufstellung[[#This Row],[Frühstück]]="X",0.2,0)+IF(Aufstellung[[#This Row],[Mittagessen]]="X",0.4,0)+IF(Aufstellung[[#This Row],[Abendessen]]="X",0.4,0))</f>
        <v/>
      </c>
      <c r="J272" s="13" t="str">
        <f>IF(Aufstellung[[#This Row],[Datum]]="","",MIN(VLOOKUP(Aufstellung[[#This Row],[Land]],VMA[],2,FALSE)*Aufstellung[[#This Row],[Kürzung in %]],Aufstellung[[#This Row],[VMA
brutto]]))</f>
        <v/>
      </c>
      <c r="K272" s="13" t="str">
        <f>IF(Aufstellung[[#This Row],[Datum]]="","",Aufstellung[[#This Row],[VMA
brutto]]-Aufstellung[[#This Row],[VMA
Kürzung]])</f>
        <v/>
      </c>
      <c r="L272" s="33"/>
      <c r="M272" s="22" t="str">
        <f>IF(Aufstellung[[#This Row],[Datum]]="","",Aufstellung[[#This Row],[gefahrene km mit Privat-Kfz]]*0.3)</f>
        <v/>
      </c>
    </row>
    <row r="273" spans="1:13" ht="21.2" customHeight="1" x14ac:dyDescent="0.3">
      <c r="A273" s="37"/>
      <c r="B273" s="31"/>
      <c r="C273" s="34"/>
      <c r="D273" s="35"/>
      <c r="E273" s="13" t="str">
        <f>IF(Aufstellung[[#This Row],[Datum]]="","",IF(OR(Aufstellung[[#This Row],[Auswärtstätigkeit]]=$B$7,Aufstellung[[#This Row],[Auswärtstätigkeit]]=$B$8),VLOOKUP(Aufstellung[[#This Row],[Land]],VMA[],3,FALSE),IF(Aufstellung[[#This Row],[Auswärtstätigkeit]]=$B$9,VLOOKUP(Aufstellung[[#This Row],[Land]],VMA[],2,FALSE),"FEHLER")))</f>
        <v/>
      </c>
      <c r="F273" s="36"/>
      <c r="G273" s="36"/>
      <c r="H273" s="34"/>
      <c r="I273" s="2" t="str">
        <f>IF(Aufstellung[[#This Row],[Datum]]="","",IF(Aufstellung[[#This Row],[Frühstück]]="X",0.2,0)+IF(Aufstellung[[#This Row],[Mittagessen]]="X",0.4,0)+IF(Aufstellung[[#This Row],[Abendessen]]="X",0.4,0))</f>
        <v/>
      </c>
      <c r="J273" s="13" t="str">
        <f>IF(Aufstellung[[#This Row],[Datum]]="","",MIN(VLOOKUP(Aufstellung[[#This Row],[Land]],VMA[],2,FALSE)*Aufstellung[[#This Row],[Kürzung in %]],Aufstellung[[#This Row],[VMA
brutto]]))</f>
        <v/>
      </c>
      <c r="K273" s="13" t="str">
        <f>IF(Aufstellung[[#This Row],[Datum]]="","",Aufstellung[[#This Row],[VMA
brutto]]-Aufstellung[[#This Row],[VMA
Kürzung]])</f>
        <v/>
      </c>
      <c r="L273" s="33"/>
      <c r="M273" s="22" t="str">
        <f>IF(Aufstellung[[#This Row],[Datum]]="","",Aufstellung[[#This Row],[gefahrene km mit Privat-Kfz]]*0.3)</f>
        <v/>
      </c>
    </row>
    <row r="274" spans="1:13" ht="21.2" customHeight="1" x14ac:dyDescent="0.3">
      <c r="A274" s="37"/>
      <c r="B274" s="31"/>
      <c r="C274" s="34"/>
      <c r="D274" s="35"/>
      <c r="E274" s="13" t="str">
        <f>IF(Aufstellung[[#This Row],[Datum]]="","",IF(OR(Aufstellung[[#This Row],[Auswärtstätigkeit]]=$B$7,Aufstellung[[#This Row],[Auswärtstätigkeit]]=$B$8),VLOOKUP(Aufstellung[[#This Row],[Land]],VMA[],3,FALSE),IF(Aufstellung[[#This Row],[Auswärtstätigkeit]]=$B$9,VLOOKUP(Aufstellung[[#This Row],[Land]],VMA[],2,FALSE),"FEHLER")))</f>
        <v/>
      </c>
      <c r="F274" s="36"/>
      <c r="G274" s="36"/>
      <c r="H274" s="34"/>
      <c r="I274" s="2" t="str">
        <f>IF(Aufstellung[[#This Row],[Datum]]="","",IF(Aufstellung[[#This Row],[Frühstück]]="X",0.2,0)+IF(Aufstellung[[#This Row],[Mittagessen]]="X",0.4,0)+IF(Aufstellung[[#This Row],[Abendessen]]="X",0.4,0))</f>
        <v/>
      </c>
      <c r="J274" s="13" t="str">
        <f>IF(Aufstellung[[#This Row],[Datum]]="","",MIN(VLOOKUP(Aufstellung[[#This Row],[Land]],VMA[],2,FALSE)*Aufstellung[[#This Row],[Kürzung in %]],Aufstellung[[#This Row],[VMA
brutto]]))</f>
        <v/>
      </c>
      <c r="K274" s="13" t="str">
        <f>IF(Aufstellung[[#This Row],[Datum]]="","",Aufstellung[[#This Row],[VMA
brutto]]-Aufstellung[[#This Row],[VMA
Kürzung]])</f>
        <v/>
      </c>
      <c r="L274" s="33"/>
      <c r="M274" s="22" t="str">
        <f>IF(Aufstellung[[#This Row],[Datum]]="","",Aufstellung[[#This Row],[gefahrene km mit Privat-Kfz]]*0.3)</f>
        <v/>
      </c>
    </row>
    <row r="275" spans="1:13" ht="21.2" customHeight="1" x14ac:dyDescent="0.3">
      <c r="A275" s="37"/>
      <c r="B275" s="31"/>
      <c r="C275" s="34"/>
      <c r="D275" s="35"/>
      <c r="E275" s="13" t="str">
        <f>IF(Aufstellung[[#This Row],[Datum]]="","",IF(OR(Aufstellung[[#This Row],[Auswärtstätigkeit]]=$B$7,Aufstellung[[#This Row],[Auswärtstätigkeit]]=$B$8),VLOOKUP(Aufstellung[[#This Row],[Land]],VMA[],3,FALSE),IF(Aufstellung[[#This Row],[Auswärtstätigkeit]]=$B$9,VLOOKUP(Aufstellung[[#This Row],[Land]],VMA[],2,FALSE),"FEHLER")))</f>
        <v/>
      </c>
      <c r="F275" s="36"/>
      <c r="G275" s="36"/>
      <c r="H275" s="34"/>
      <c r="I275" s="2" t="str">
        <f>IF(Aufstellung[[#This Row],[Datum]]="","",IF(Aufstellung[[#This Row],[Frühstück]]="X",0.2,0)+IF(Aufstellung[[#This Row],[Mittagessen]]="X",0.4,0)+IF(Aufstellung[[#This Row],[Abendessen]]="X",0.4,0))</f>
        <v/>
      </c>
      <c r="J275" s="13" t="str">
        <f>IF(Aufstellung[[#This Row],[Datum]]="","",MIN(VLOOKUP(Aufstellung[[#This Row],[Land]],VMA[],2,FALSE)*Aufstellung[[#This Row],[Kürzung in %]],Aufstellung[[#This Row],[VMA
brutto]]))</f>
        <v/>
      </c>
      <c r="K275" s="13" t="str">
        <f>IF(Aufstellung[[#This Row],[Datum]]="","",Aufstellung[[#This Row],[VMA
brutto]]-Aufstellung[[#This Row],[VMA
Kürzung]])</f>
        <v/>
      </c>
      <c r="L275" s="33"/>
      <c r="M275" s="22" t="str">
        <f>IF(Aufstellung[[#This Row],[Datum]]="","",Aufstellung[[#This Row],[gefahrene km mit Privat-Kfz]]*0.3)</f>
        <v/>
      </c>
    </row>
    <row r="276" spans="1:13" ht="21.2" customHeight="1" x14ac:dyDescent="0.3">
      <c r="A276" s="37"/>
      <c r="B276" s="31"/>
      <c r="C276" s="34"/>
      <c r="D276" s="35"/>
      <c r="E276" s="13" t="str">
        <f>IF(Aufstellung[[#This Row],[Datum]]="","",IF(OR(Aufstellung[[#This Row],[Auswärtstätigkeit]]=$B$7,Aufstellung[[#This Row],[Auswärtstätigkeit]]=$B$8),VLOOKUP(Aufstellung[[#This Row],[Land]],VMA[],3,FALSE),IF(Aufstellung[[#This Row],[Auswärtstätigkeit]]=$B$9,VLOOKUP(Aufstellung[[#This Row],[Land]],VMA[],2,FALSE),"FEHLER")))</f>
        <v/>
      </c>
      <c r="F276" s="36"/>
      <c r="G276" s="36"/>
      <c r="H276" s="34"/>
      <c r="I276" s="2" t="str">
        <f>IF(Aufstellung[[#This Row],[Datum]]="","",IF(Aufstellung[[#This Row],[Frühstück]]="X",0.2,0)+IF(Aufstellung[[#This Row],[Mittagessen]]="X",0.4,0)+IF(Aufstellung[[#This Row],[Abendessen]]="X",0.4,0))</f>
        <v/>
      </c>
      <c r="J276" s="13" t="str">
        <f>IF(Aufstellung[[#This Row],[Datum]]="","",MIN(VLOOKUP(Aufstellung[[#This Row],[Land]],VMA[],2,FALSE)*Aufstellung[[#This Row],[Kürzung in %]],Aufstellung[[#This Row],[VMA
brutto]]))</f>
        <v/>
      </c>
      <c r="K276" s="13" t="str">
        <f>IF(Aufstellung[[#This Row],[Datum]]="","",Aufstellung[[#This Row],[VMA
brutto]]-Aufstellung[[#This Row],[VMA
Kürzung]])</f>
        <v/>
      </c>
      <c r="L276" s="33"/>
      <c r="M276" s="22" t="str">
        <f>IF(Aufstellung[[#This Row],[Datum]]="","",Aufstellung[[#This Row],[gefahrene km mit Privat-Kfz]]*0.3)</f>
        <v/>
      </c>
    </row>
    <row r="277" spans="1:13" ht="21.2" customHeight="1" x14ac:dyDescent="0.3">
      <c r="A277" s="37"/>
      <c r="B277" s="31"/>
      <c r="C277" s="34"/>
      <c r="D277" s="35"/>
      <c r="E277" s="13" t="str">
        <f>IF(Aufstellung[[#This Row],[Datum]]="","",IF(OR(Aufstellung[[#This Row],[Auswärtstätigkeit]]=$B$7,Aufstellung[[#This Row],[Auswärtstätigkeit]]=$B$8),VLOOKUP(Aufstellung[[#This Row],[Land]],VMA[],3,FALSE),IF(Aufstellung[[#This Row],[Auswärtstätigkeit]]=$B$9,VLOOKUP(Aufstellung[[#This Row],[Land]],VMA[],2,FALSE),"FEHLER")))</f>
        <v/>
      </c>
      <c r="F277" s="36"/>
      <c r="G277" s="36"/>
      <c r="H277" s="34"/>
      <c r="I277" s="2" t="str">
        <f>IF(Aufstellung[[#This Row],[Datum]]="","",IF(Aufstellung[[#This Row],[Frühstück]]="X",0.2,0)+IF(Aufstellung[[#This Row],[Mittagessen]]="X",0.4,0)+IF(Aufstellung[[#This Row],[Abendessen]]="X",0.4,0))</f>
        <v/>
      </c>
      <c r="J277" s="13" t="str">
        <f>IF(Aufstellung[[#This Row],[Datum]]="","",MIN(VLOOKUP(Aufstellung[[#This Row],[Land]],VMA[],2,FALSE)*Aufstellung[[#This Row],[Kürzung in %]],Aufstellung[[#This Row],[VMA
brutto]]))</f>
        <v/>
      </c>
      <c r="K277" s="13" t="str">
        <f>IF(Aufstellung[[#This Row],[Datum]]="","",Aufstellung[[#This Row],[VMA
brutto]]-Aufstellung[[#This Row],[VMA
Kürzung]])</f>
        <v/>
      </c>
      <c r="L277" s="33"/>
      <c r="M277" s="22" t="str">
        <f>IF(Aufstellung[[#This Row],[Datum]]="","",Aufstellung[[#This Row],[gefahrene km mit Privat-Kfz]]*0.3)</f>
        <v/>
      </c>
    </row>
    <row r="278" spans="1:13" ht="21.2" customHeight="1" x14ac:dyDescent="0.3">
      <c r="A278" s="37"/>
      <c r="B278" s="31"/>
      <c r="C278" s="34"/>
      <c r="D278" s="35"/>
      <c r="E278" s="13" t="str">
        <f>IF(Aufstellung[[#This Row],[Datum]]="","",IF(OR(Aufstellung[[#This Row],[Auswärtstätigkeit]]=$B$7,Aufstellung[[#This Row],[Auswärtstätigkeit]]=$B$8),VLOOKUP(Aufstellung[[#This Row],[Land]],VMA[],3,FALSE),IF(Aufstellung[[#This Row],[Auswärtstätigkeit]]=$B$9,VLOOKUP(Aufstellung[[#This Row],[Land]],VMA[],2,FALSE),"FEHLER")))</f>
        <v/>
      </c>
      <c r="F278" s="36"/>
      <c r="G278" s="36"/>
      <c r="H278" s="34"/>
      <c r="I278" s="2" t="str">
        <f>IF(Aufstellung[[#This Row],[Datum]]="","",IF(Aufstellung[[#This Row],[Frühstück]]="X",0.2,0)+IF(Aufstellung[[#This Row],[Mittagessen]]="X",0.4,0)+IF(Aufstellung[[#This Row],[Abendessen]]="X",0.4,0))</f>
        <v/>
      </c>
      <c r="J278" s="13" t="str">
        <f>IF(Aufstellung[[#This Row],[Datum]]="","",MIN(VLOOKUP(Aufstellung[[#This Row],[Land]],VMA[],2,FALSE)*Aufstellung[[#This Row],[Kürzung in %]],Aufstellung[[#This Row],[VMA
brutto]]))</f>
        <v/>
      </c>
      <c r="K278" s="13" t="str">
        <f>IF(Aufstellung[[#This Row],[Datum]]="","",Aufstellung[[#This Row],[VMA
brutto]]-Aufstellung[[#This Row],[VMA
Kürzung]])</f>
        <v/>
      </c>
      <c r="L278" s="33"/>
      <c r="M278" s="22" t="str">
        <f>IF(Aufstellung[[#This Row],[Datum]]="","",Aufstellung[[#This Row],[gefahrene km mit Privat-Kfz]]*0.3)</f>
        <v/>
      </c>
    </row>
    <row r="279" spans="1:13" ht="21.2" customHeight="1" x14ac:dyDescent="0.3">
      <c r="A279" s="37"/>
      <c r="B279" s="31"/>
      <c r="C279" s="34"/>
      <c r="D279" s="35"/>
      <c r="E279" s="13" t="str">
        <f>IF(Aufstellung[[#This Row],[Datum]]="","",IF(OR(Aufstellung[[#This Row],[Auswärtstätigkeit]]=$B$7,Aufstellung[[#This Row],[Auswärtstätigkeit]]=$B$8),VLOOKUP(Aufstellung[[#This Row],[Land]],VMA[],3,FALSE),IF(Aufstellung[[#This Row],[Auswärtstätigkeit]]=$B$9,VLOOKUP(Aufstellung[[#This Row],[Land]],VMA[],2,FALSE),"FEHLER")))</f>
        <v/>
      </c>
      <c r="F279" s="36"/>
      <c r="G279" s="36"/>
      <c r="H279" s="34"/>
      <c r="I279" s="2" t="str">
        <f>IF(Aufstellung[[#This Row],[Datum]]="","",IF(Aufstellung[[#This Row],[Frühstück]]="X",0.2,0)+IF(Aufstellung[[#This Row],[Mittagessen]]="X",0.4,0)+IF(Aufstellung[[#This Row],[Abendessen]]="X",0.4,0))</f>
        <v/>
      </c>
      <c r="J279" s="13" t="str">
        <f>IF(Aufstellung[[#This Row],[Datum]]="","",MIN(VLOOKUP(Aufstellung[[#This Row],[Land]],VMA[],2,FALSE)*Aufstellung[[#This Row],[Kürzung in %]],Aufstellung[[#This Row],[VMA
brutto]]))</f>
        <v/>
      </c>
      <c r="K279" s="13" t="str">
        <f>IF(Aufstellung[[#This Row],[Datum]]="","",Aufstellung[[#This Row],[VMA
brutto]]-Aufstellung[[#This Row],[VMA
Kürzung]])</f>
        <v/>
      </c>
      <c r="L279" s="33"/>
      <c r="M279" s="22" t="str">
        <f>IF(Aufstellung[[#This Row],[Datum]]="","",Aufstellung[[#This Row],[gefahrene km mit Privat-Kfz]]*0.3)</f>
        <v/>
      </c>
    </row>
    <row r="280" spans="1:13" ht="21.2" customHeight="1" x14ac:dyDescent="0.3">
      <c r="A280" s="37"/>
      <c r="B280" s="31"/>
      <c r="C280" s="34"/>
      <c r="D280" s="35"/>
      <c r="E280" s="13" t="str">
        <f>IF(Aufstellung[[#This Row],[Datum]]="","",IF(OR(Aufstellung[[#This Row],[Auswärtstätigkeit]]=$B$7,Aufstellung[[#This Row],[Auswärtstätigkeit]]=$B$8),VLOOKUP(Aufstellung[[#This Row],[Land]],VMA[],3,FALSE),IF(Aufstellung[[#This Row],[Auswärtstätigkeit]]=$B$9,VLOOKUP(Aufstellung[[#This Row],[Land]],VMA[],2,FALSE),"FEHLER")))</f>
        <v/>
      </c>
      <c r="F280" s="36"/>
      <c r="G280" s="36"/>
      <c r="H280" s="34"/>
      <c r="I280" s="2" t="str">
        <f>IF(Aufstellung[[#This Row],[Datum]]="","",IF(Aufstellung[[#This Row],[Frühstück]]="X",0.2,0)+IF(Aufstellung[[#This Row],[Mittagessen]]="X",0.4,0)+IF(Aufstellung[[#This Row],[Abendessen]]="X",0.4,0))</f>
        <v/>
      </c>
      <c r="J280" s="13" t="str">
        <f>IF(Aufstellung[[#This Row],[Datum]]="","",MIN(VLOOKUP(Aufstellung[[#This Row],[Land]],VMA[],2,FALSE)*Aufstellung[[#This Row],[Kürzung in %]],Aufstellung[[#This Row],[VMA
brutto]]))</f>
        <v/>
      </c>
      <c r="K280" s="13" t="str">
        <f>IF(Aufstellung[[#This Row],[Datum]]="","",Aufstellung[[#This Row],[VMA
brutto]]-Aufstellung[[#This Row],[VMA
Kürzung]])</f>
        <v/>
      </c>
      <c r="L280" s="33"/>
      <c r="M280" s="22" t="str">
        <f>IF(Aufstellung[[#This Row],[Datum]]="","",Aufstellung[[#This Row],[gefahrene km mit Privat-Kfz]]*0.3)</f>
        <v/>
      </c>
    </row>
    <row r="281" spans="1:13" ht="21.2" customHeight="1" x14ac:dyDescent="0.3">
      <c r="A281" s="37"/>
      <c r="B281" s="31"/>
      <c r="C281" s="34"/>
      <c r="D281" s="35"/>
      <c r="E281" s="13" t="str">
        <f>IF(Aufstellung[[#This Row],[Datum]]="","",IF(OR(Aufstellung[[#This Row],[Auswärtstätigkeit]]=$B$7,Aufstellung[[#This Row],[Auswärtstätigkeit]]=$B$8),VLOOKUP(Aufstellung[[#This Row],[Land]],VMA[],3,FALSE),IF(Aufstellung[[#This Row],[Auswärtstätigkeit]]=$B$9,VLOOKUP(Aufstellung[[#This Row],[Land]],VMA[],2,FALSE),"FEHLER")))</f>
        <v/>
      </c>
      <c r="F281" s="36"/>
      <c r="G281" s="36"/>
      <c r="H281" s="34"/>
      <c r="I281" s="2" t="str">
        <f>IF(Aufstellung[[#This Row],[Datum]]="","",IF(Aufstellung[[#This Row],[Frühstück]]="X",0.2,0)+IF(Aufstellung[[#This Row],[Mittagessen]]="X",0.4,0)+IF(Aufstellung[[#This Row],[Abendessen]]="X",0.4,0))</f>
        <v/>
      </c>
      <c r="J281" s="13" t="str">
        <f>IF(Aufstellung[[#This Row],[Datum]]="","",MIN(VLOOKUP(Aufstellung[[#This Row],[Land]],VMA[],2,FALSE)*Aufstellung[[#This Row],[Kürzung in %]],Aufstellung[[#This Row],[VMA
brutto]]))</f>
        <v/>
      </c>
      <c r="K281" s="13" t="str">
        <f>IF(Aufstellung[[#This Row],[Datum]]="","",Aufstellung[[#This Row],[VMA
brutto]]-Aufstellung[[#This Row],[VMA
Kürzung]])</f>
        <v/>
      </c>
      <c r="L281" s="33"/>
      <c r="M281" s="22" t="str">
        <f>IF(Aufstellung[[#This Row],[Datum]]="","",Aufstellung[[#This Row],[gefahrene km mit Privat-Kfz]]*0.3)</f>
        <v/>
      </c>
    </row>
    <row r="282" spans="1:13" ht="21.2" customHeight="1" x14ac:dyDescent="0.3">
      <c r="A282" s="37"/>
      <c r="B282" s="31"/>
      <c r="C282" s="34"/>
      <c r="D282" s="35"/>
      <c r="E282" s="13" t="str">
        <f>IF(Aufstellung[[#This Row],[Datum]]="","",IF(OR(Aufstellung[[#This Row],[Auswärtstätigkeit]]=$B$7,Aufstellung[[#This Row],[Auswärtstätigkeit]]=$B$8),VLOOKUP(Aufstellung[[#This Row],[Land]],VMA[],3,FALSE),IF(Aufstellung[[#This Row],[Auswärtstätigkeit]]=$B$9,VLOOKUP(Aufstellung[[#This Row],[Land]],VMA[],2,FALSE),"FEHLER")))</f>
        <v/>
      </c>
      <c r="F282" s="36"/>
      <c r="G282" s="36"/>
      <c r="H282" s="34"/>
      <c r="I282" s="2" t="str">
        <f>IF(Aufstellung[[#This Row],[Datum]]="","",IF(Aufstellung[[#This Row],[Frühstück]]="X",0.2,0)+IF(Aufstellung[[#This Row],[Mittagessen]]="X",0.4,0)+IF(Aufstellung[[#This Row],[Abendessen]]="X",0.4,0))</f>
        <v/>
      </c>
      <c r="J282" s="13" t="str">
        <f>IF(Aufstellung[[#This Row],[Datum]]="","",MIN(VLOOKUP(Aufstellung[[#This Row],[Land]],VMA[],2,FALSE)*Aufstellung[[#This Row],[Kürzung in %]],Aufstellung[[#This Row],[VMA
brutto]]))</f>
        <v/>
      </c>
      <c r="K282" s="13" t="str">
        <f>IF(Aufstellung[[#This Row],[Datum]]="","",Aufstellung[[#This Row],[VMA
brutto]]-Aufstellung[[#This Row],[VMA
Kürzung]])</f>
        <v/>
      </c>
      <c r="L282" s="33"/>
      <c r="M282" s="22" t="str">
        <f>IF(Aufstellung[[#This Row],[Datum]]="","",Aufstellung[[#This Row],[gefahrene km mit Privat-Kfz]]*0.3)</f>
        <v/>
      </c>
    </row>
    <row r="283" spans="1:13" ht="21.2" customHeight="1" x14ac:dyDescent="0.3">
      <c r="A283" s="37"/>
      <c r="B283" s="31"/>
      <c r="C283" s="34"/>
      <c r="D283" s="35"/>
      <c r="E283" s="13" t="str">
        <f>IF(Aufstellung[[#This Row],[Datum]]="","",IF(OR(Aufstellung[[#This Row],[Auswärtstätigkeit]]=$B$7,Aufstellung[[#This Row],[Auswärtstätigkeit]]=$B$8),VLOOKUP(Aufstellung[[#This Row],[Land]],VMA[],3,FALSE),IF(Aufstellung[[#This Row],[Auswärtstätigkeit]]=$B$9,VLOOKUP(Aufstellung[[#This Row],[Land]],VMA[],2,FALSE),"FEHLER")))</f>
        <v/>
      </c>
      <c r="F283" s="36"/>
      <c r="G283" s="36"/>
      <c r="H283" s="34"/>
      <c r="I283" s="2" t="str">
        <f>IF(Aufstellung[[#This Row],[Datum]]="","",IF(Aufstellung[[#This Row],[Frühstück]]="X",0.2,0)+IF(Aufstellung[[#This Row],[Mittagessen]]="X",0.4,0)+IF(Aufstellung[[#This Row],[Abendessen]]="X",0.4,0))</f>
        <v/>
      </c>
      <c r="J283" s="13" t="str">
        <f>IF(Aufstellung[[#This Row],[Datum]]="","",MIN(VLOOKUP(Aufstellung[[#This Row],[Land]],VMA[],2,FALSE)*Aufstellung[[#This Row],[Kürzung in %]],Aufstellung[[#This Row],[VMA
brutto]]))</f>
        <v/>
      </c>
      <c r="K283" s="13" t="str">
        <f>IF(Aufstellung[[#This Row],[Datum]]="","",Aufstellung[[#This Row],[VMA
brutto]]-Aufstellung[[#This Row],[VMA
Kürzung]])</f>
        <v/>
      </c>
      <c r="L283" s="33"/>
      <c r="M283" s="22" t="str">
        <f>IF(Aufstellung[[#This Row],[Datum]]="","",Aufstellung[[#This Row],[gefahrene km mit Privat-Kfz]]*0.3)</f>
        <v/>
      </c>
    </row>
    <row r="284" spans="1:13" ht="21.2" customHeight="1" x14ac:dyDescent="0.3">
      <c r="A284" s="37"/>
      <c r="B284" s="31"/>
      <c r="C284" s="34"/>
      <c r="D284" s="35"/>
      <c r="E284" s="13" t="str">
        <f>IF(Aufstellung[[#This Row],[Datum]]="","",IF(OR(Aufstellung[[#This Row],[Auswärtstätigkeit]]=$B$7,Aufstellung[[#This Row],[Auswärtstätigkeit]]=$B$8),VLOOKUP(Aufstellung[[#This Row],[Land]],VMA[],3,FALSE),IF(Aufstellung[[#This Row],[Auswärtstätigkeit]]=$B$9,VLOOKUP(Aufstellung[[#This Row],[Land]],VMA[],2,FALSE),"FEHLER")))</f>
        <v/>
      </c>
      <c r="F284" s="36"/>
      <c r="G284" s="36"/>
      <c r="H284" s="34"/>
      <c r="I284" s="2" t="str">
        <f>IF(Aufstellung[[#This Row],[Datum]]="","",IF(Aufstellung[[#This Row],[Frühstück]]="X",0.2,0)+IF(Aufstellung[[#This Row],[Mittagessen]]="X",0.4,0)+IF(Aufstellung[[#This Row],[Abendessen]]="X",0.4,0))</f>
        <v/>
      </c>
      <c r="J284" s="13" t="str">
        <f>IF(Aufstellung[[#This Row],[Datum]]="","",MIN(VLOOKUP(Aufstellung[[#This Row],[Land]],VMA[],2,FALSE)*Aufstellung[[#This Row],[Kürzung in %]],Aufstellung[[#This Row],[VMA
brutto]]))</f>
        <v/>
      </c>
      <c r="K284" s="13" t="str">
        <f>IF(Aufstellung[[#This Row],[Datum]]="","",Aufstellung[[#This Row],[VMA
brutto]]-Aufstellung[[#This Row],[VMA
Kürzung]])</f>
        <v/>
      </c>
      <c r="L284" s="33"/>
      <c r="M284" s="22" t="str">
        <f>IF(Aufstellung[[#This Row],[Datum]]="","",Aufstellung[[#This Row],[gefahrene km mit Privat-Kfz]]*0.3)</f>
        <v/>
      </c>
    </row>
    <row r="285" spans="1:13" ht="21.2" customHeight="1" x14ac:dyDescent="0.3">
      <c r="A285" s="37"/>
      <c r="B285" s="31"/>
      <c r="C285" s="34"/>
      <c r="D285" s="35"/>
      <c r="E285" s="13" t="str">
        <f>IF(Aufstellung[[#This Row],[Datum]]="","",IF(OR(Aufstellung[[#This Row],[Auswärtstätigkeit]]=$B$7,Aufstellung[[#This Row],[Auswärtstätigkeit]]=$B$8),VLOOKUP(Aufstellung[[#This Row],[Land]],VMA[],3,FALSE),IF(Aufstellung[[#This Row],[Auswärtstätigkeit]]=$B$9,VLOOKUP(Aufstellung[[#This Row],[Land]],VMA[],2,FALSE),"FEHLER")))</f>
        <v/>
      </c>
      <c r="F285" s="36"/>
      <c r="G285" s="36"/>
      <c r="H285" s="34"/>
      <c r="I285" s="2" t="str">
        <f>IF(Aufstellung[[#This Row],[Datum]]="","",IF(Aufstellung[[#This Row],[Frühstück]]="X",0.2,0)+IF(Aufstellung[[#This Row],[Mittagessen]]="X",0.4,0)+IF(Aufstellung[[#This Row],[Abendessen]]="X",0.4,0))</f>
        <v/>
      </c>
      <c r="J285" s="13" t="str">
        <f>IF(Aufstellung[[#This Row],[Datum]]="","",MIN(VLOOKUP(Aufstellung[[#This Row],[Land]],VMA[],2,FALSE)*Aufstellung[[#This Row],[Kürzung in %]],Aufstellung[[#This Row],[VMA
brutto]]))</f>
        <v/>
      </c>
      <c r="K285" s="13" t="str">
        <f>IF(Aufstellung[[#This Row],[Datum]]="","",Aufstellung[[#This Row],[VMA
brutto]]-Aufstellung[[#This Row],[VMA
Kürzung]])</f>
        <v/>
      </c>
      <c r="L285" s="33"/>
      <c r="M285" s="22" t="str">
        <f>IF(Aufstellung[[#This Row],[Datum]]="","",Aufstellung[[#This Row],[gefahrene km mit Privat-Kfz]]*0.3)</f>
        <v/>
      </c>
    </row>
    <row r="286" spans="1:13" ht="21.2" customHeight="1" x14ac:dyDescent="0.3">
      <c r="A286" s="37"/>
      <c r="B286" s="31"/>
      <c r="C286" s="34"/>
      <c r="D286" s="35"/>
      <c r="E286" s="13" t="str">
        <f>IF(Aufstellung[[#This Row],[Datum]]="","",IF(OR(Aufstellung[[#This Row],[Auswärtstätigkeit]]=$B$7,Aufstellung[[#This Row],[Auswärtstätigkeit]]=$B$8),VLOOKUP(Aufstellung[[#This Row],[Land]],VMA[],3,FALSE),IF(Aufstellung[[#This Row],[Auswärtstätigkeit]]=$B$9,VLOOKUP(Aufstellung[[#This Row],[Land]],VMA[],2,FALSE),"FEHLER")))</f>
        <v/>
      </c>
      <c r="F286" s="36"/>
      <c r="G286" s="36"/>
      <c r="H286" s="34"/>
      <c r="I286" s="2" t="str">
        <f>IF(Aufstellung[[#This Row],[Datum]]="","",IF(Aufstellung[[#This Row],[Frühstück]]="X",0.2,0)+IF(Aufstellung[[#This Row],[Mittagessen]]="X",0.4,0)+IF(Aufstellung[[#This Row],[Abendessen]]="X",0.4,0))</f>
        <v/>
      </c>
      <c r="J286" s="13" t="str">
        <f>IF(Aufstellung[[#This Row],[Datum]]="","",MIN(VLOOKUP(Aufstellung[[#This Row],[Land]],VMA[],2,FALSE)*Aufstellung[[#This Row],[Kürzung in %]],Aufstellung[[#This Row],[VMA
brutto]]))</f>
        <v/>
      </c>
      <c r="K286" s="13" t="str">
        <f>IF(Aufstellung[[#This Row],[Datum]]="","",Aufstellung[[#This Row],[VMA
brutto]]-Aufstellung[[#This Row],[VMA
Kürzung]])</f>
        <v/>
      </c>
      <c r="L286" s="33"/>
      <c r="M286" s="22" t="str">
        <f>IF(Aufstellung[[#This Row],[Datum]]="","",Aufstellung[[#This Row],[gefahrene km mit Privat-Kfz]]*0.3)</f>
        <v/>
      </c>
    </row>
    <row r="287" spans="1:13" ht="21.2" customHeight="1" x14ac:dyDescent="0.3">
      <c r="A287" s="37"/>
      <c r="B287" s="31"/>
      <c r="C287" s="34"/>
      <c r="D287" s="35"/>
      <c r="E287" s="13" t="str">
        <f>IF(Aufstellung[[#This Row],[Datum]]="","",IF(OR(Aufstellung[[#This Row],[Auswärtstätigkeit]]=$B$7,Aufstellung[[#This Row],[Auswärtstätigkeit]]=$B$8),VLOOKUP(Aufstellung[[#This Row],[Land]],VMA[],3,FALSE),IF(Aufstellung[[#This Row],[Auswärtstätigkeit]]=$B$9,VLOOKUP(Aufstellung[[#This Row],[Land]],VMA[],2,FALSE),"FEHLER")))</f>
        <v/>
      </c>
      <c r="F287" s="36"/>
      <c r="G287" s="36"/>
      <c r="H287" s="34"/>
      <c r="I287" s="2" t="str">
        <f>IF(Aufstellung[[#This Row],[Datum]]="","",IF(Aufstellung[[#This Row],[Frühstück]]="X",0.2,0)+IF(Aufstellung[[#This Row],[Mittagessen]]="X",0.4,0)+IF(Aufstellung[[#This Row],[Abendessen]]="X",0.4,0))</f>
        <v/>
      </c>
      <c r="J287" s="13" t="str">
        <f>IF(Aufstellung[[#This Row],[Datum]]="","",MIN(VLOOKUP(Aufstellung[[#This Row],[Land]],VMA[],2,FALSE)*Aufstellung[[#This Row],[Kürzung in %]],Aufstellung[[#This Row],[VMA
brutto]]))</f>
        <v/>
      </c>
      <c r="K287" s="13" t="str">
        <f>IF(Aufstellung[[#This Row],[Datum]]="","",Aufstellung[[#This Row],[VMA
brutto]]-Aufstellung[[#This Row],[VMA
Kürzung]])</f>
        <v/>
      </c>
      <c r="L287" s="33"/>
      <c r="M287" s="22" t="str">
        <f>IF(Aufstellung[[#This Row],[Datum]]="","",Aufstellung[[#This Row],[gefahrene km mit Privat-Kfz]]*0.3)</f>
        <v/>
      </c>
    </row>
    <row r="288" spans="1:13" ht="21.2" customHeight="1" x14ac:dyDescent="0.3">
      <c r="A288" s="37"/>
      <c r="B288" s="31"/>
      <c r="C288" s="34"/>
      <c r="D288" s="35"/>
      <c r="E288" s="13" t="str">
        <f>IF(Aufstellung[[#This Row],[Datum]]="","",IF(OR(Aufstellung[[#This Row],[Auswärtstätigkeit]]=$B$7,Aufstellung[[#This Row],[Auswärtstätigkeit]]=$B$8),VLOOKUP(Aufstellung[[#This Row],[Land]],VMA[],3,FALSE),IF(Aufstellung[[#This Row],[Auswärtstätigkeit]]=$B$9,VLOOKUP(Aufstellung[[#This Row],[Land]],VMA[],2,FALSE),"FEHLER")))</f>
        <v/>
      </c>
      <c r="F288" s="36"/>
      <c r="G288" s="36"/>
      <c r="H288" s="34"/>
      <c r="I288" s="2" t="str">
        <f>IF(Aufstellung[[#This Row],[Datum]]="","",IF(Aufstellung[[#This Row],[Frühstück]]="X",0.2,0)+IF(Aufstellung[[#This Row],[Mittagessen]]="X",0.4,0)+IF(Aufstellung[[#This Row],[Abendessen]]="X",0.4,0))</f>
        <v/>
      </c>
      <c r="J288" s="13" t="str">
        <f>IF(Aufstellung[[#This Row],[Datum]]="","",MIN(VLOOKUP(Aufstellung[[#This Row],[Land]],VMA[],2,FALSE)*Aufstellung[[#This Row],[Kürzung in %]],Aufstellung[[#This Row],[VMA
brutto]]))</f>
        <v/>
      </c>
      <c r="K288" s="13" t="str">
        <f>IF(Aufstellung[[#This Row],[Datum]]="","",Aufstellung[[#This Row],[VMA
brutto]]-Aufstellung[[#This Row],[VMA
Kürzung]])</f>
        <v/>
      </c>
      <c r="L288" s="33"/>
      <c r="M288" s="22" t="str">
        <f>IF(Aufstellung[[#This Row],[Datum]]="","",Aufstellung[[#This Row],[gefahrene km mit Privat-Kfz]]*0.3)</f>
        <v/>
      </c>
    </row>
    <row r="289" spans="1:13" ht="21.2" customHeight="1" x14ac:dyDescent="0.3">
      <c r="A289" s="37"/>
      <c r="B289" s="31"/>
      <c r="C289" s="34"/>
      <c r="D289" s="35"/>
      <c r="E289" s="13" t="str">
        <f>IF(Aufstellung[[#This Row],[Datum]]="","",IF(OR(Aufstellung[[#This Row],[Auswärtstätigkeit]]=$B$7,Aufstellung[[#This Row],[Auswärtstätigkeit]]=$B$8),VLOOKUP(Aufstellung[[#This Row],[Land]],VMA[],3,FALSE),IF(Aufstellung[[#This Row],[Auswärtstätigkeit]]=$B$9,VLOOKUP(Aufstellung[[#This Row],[Land]],VMA[],2,FALSE),"FEHLER")))</f>
        <v/>
      </c>
      <c r="F289" s="36"/>
      <c r="G289" s="36"/>
      <c r="H289" s="34"/>
      <c r="I289" s="2" t="str">
        <f>IF(Aufstellung[[#This Row],[Datum]]="","",IF(Aufstellung[[#This Row],[Frühstück]]="X",0.2,0)+IF(Aufstellung[[#This Row],[Mittagessen]]="X",0.4,0)+IF(Aufstellung[[#This Row],[Abendessen]]="X",0.4,0))</f>
        <v/>
      </c>
      <c r="J289" s="13" t="str">
        <f>IF(Aufstellung[[#This Row],[Datum]]="","",MIN(VLOOKUP(Aufstellung[[#This Row],[Land]],VMA[],2,FALSE)*Aufstellung[[#This Row],[Kürzung in %]],Aufstellung[[#This Row],[VMA
brutto]]))</f>
        <v/>
      </c>
      <c r="K289" s="13" t="str">
        <f>IF(Aufstellung[[#This Row],[Datum]]="","",Aufstellung[[#This Row],[VMA
brutto]]-Aufstellung[[#This Row],[VMA
Kürzung]])</f>
        <v/>
      </c>
      <c r="L289" s="33"/>
      <c r="M289" s="22" t="str">
        <f>IF(Aufstellung[[#This Row],[Datum]]="","",Aufstellung[[#This Row],[gefahrene km mit Privat-Kfz]]*0.3)</f>
        <v/>
      </c>
    </row>
    <row r="290" spans="1:13" ht="21.2" customHeight="1" x14ac:dyDescent="0.3">
      <c r="A290" s="37"/>
      <c r="B290" s="31"/>
      <c r="C290" s="34"/>
      <c r="D290" s="35"/>
      <c r="E290" s="13" t="str">
        <f>IF(Aufstellung[[#This Row],[Datum]]="","",IF(OR(Aufstellung[[#This Row],[Auswärtstätigkeit]]=$B$7,Aufstellung[[#This Row],[Auswärtstätigkeit]]=$B$8),VLOOKUP(Aufstellung[[#This Row],[Land]],VMA[],3,FALSE),IF(Aufstellung[[#This Row],[Auswärtstätigkeit]]=$B$9,VLOOKUP(Aufstellung[[#This Row],[Land]],VMA[],2,FALSE),"FEHLER")))</f>
        <v/>
      </c>
      <c r="F290" s="36"/>
      <c r="G290" s="36"/>
      <c r="H290" s="34"/>
      <c r="I290" s="2" t="str">
        <f>IF(Aufstellung[[#This Row],[Datum]]="","",IF(Aufstellung[[#This Row],[Frühstück]]="X",0.2,0)+IF(Aufstellung[[#This Row],[Mittagessen]]="X",0.4,0)+IF(Aufstellung[[#This Row],[Abendessen]]="X",0.4,0))</f>
        <v/>
      </c>
      <c r="J290" s="13" t="str">
        <f>IF(Aufstellung[[#This Row],[Datum]]="","",MIN(VLOOKUP(Aufstellung[[#This Row],[Land]],VMA[],2,FALSE)*Aufstellung[[#This Row],[Kürzung in %]],Aufstellung[[#This Row],[VMA
brutto]]))</f>
        <v/>
      </c>
      <c r="K290" s="13" t="str">
        <f>IF(Aufstellung[[#This Row],[Datum]]="","",Aufstellung[[#This Row],[VMA
brutto]]-Aufstellung[[#This Row],[VMA
Kürzung]])</f>
        <v/>
      </c>
      <c r="L290" s="33"/>
      <c r="M290" s="22" t="str">
        <f>IF(Aufstellung[[#This Row],[Datum]]="","",Aufstellung[[#This Row],[gefahrene km mit Privat-Kfz]]*0.3)</f>
        <v/>
      </c>
    </row>
    <row r="291" spans="1:13" ht="21.2" customHeight="1" x14ac:dyDescent="0.3">
      <c r="A291" s="37"/>
      <c r="B291" s="31"/>
      <c r="C291" s="34"/>
      <c r="D291" s="35"/>
      <c r="E291" s="13" t="str">
        <f>IF(Aufstellung[[#This Row],[Datum]]="","",IF(OR(Aufstellung[[#This Row],[Auswärtstätigkeit]]=$B$7,Aufstellung[[#This Row],[Auswärtstätigkeit]]=$B$8),VLOOKUP(Aufstellung[[#This Row],[Land]],VMA[],3,FALSE),IF(Aufstellung[[#This Row],[Auswärtstätigkeit]]=$B$9,VLOOKUP(Aufstellung[[#This Row],[Land]],VMA[],2,FALSE),"FEHLER")))</f>
        <v/>
      </c>
      <c r="F291" s="36"/>
      <c r="G291" s="36"/>
      <c r="H291" s="34"/>
      <c r="I291" s="2" t="str">
        <f>IF(Aufstellung[[#This Row],[Datum]]="","",IF(Aufstellung[[#This Row],[Frühstück]]="X",0.2,0)+IF(Aufstellung[[#This Row],[Mittagessen]]="X",0.4,0)+IF(Aufstellung[[#This Row],[Abendessen]]="X",0.4,0))</f>
        <v/>
      </c>
      <c r="J291" s="13" t="str">
        <f>IF(Aufstellung[[#This Row],[Datum]]="","",MIN(VLOOKUP(Aufstellung[[#This Row],[Land]],VMA[],2,FALSE)*Aufstellung[[#This Row],[Kürzung in %]],Aufstellung[[#This Row],[VMA
brutto]]))</f>
        <v/>
      </c>
      <c r="K291" s="13" t="str">
        <f>IF(Aufstellung[[#This Row],[Datum]]="","",Aufstellung[[#This Row],[VMA
brutto]]-Aufstellung[[#This Row],[VMA
Kürzung]])</f>
        <v/>
      </c>
      <c r="L291" s="33"/>
      <c r="M291" s="22" t="str">
        <f>IF(Aufstellung[[#This Row],[Datum]]="","",Aufstellung[[#This Row],[gefahrene km mit Privat-Kfz]]*0.3)</f>
        <v/>
      </c>
    </row>
    <row r="292" spans="1:13" ht="21.2" customHeight="1" x14ac:dyDescent="0.3">
      <c r="A292" s="37"/>
      <c r="B292" s="31"/>
      <c r="C292" s="34"/>
      <c r="D292" s="35"/>
      <c r="E292" s="13" t="str">
        <f>IF(Aufstellung[[#This Row],[Datum]]="","",IF(OR(Aufstellung[[#This Row],[Auswärtstätigkeit]]=$B$7,Aufstellung[[#This Row],[Auswärtstätigkeit]]=$B$8),VLOOKUP(Aufstellung[[#This Row],[Land]],VMA[],3,FALSE),IF(Aufstellung[[#This Row],[Auswärtstätigkeit]]=$B$9,VLOOKUP(Aufstellung[[#This Row],[Land]],VMA[],2,FALSE),"FEHLER")))</f>
        <v/>
      </c>
      <c r="F292" s="36"/>
      <c r="G292" s="36"/>
      <c r="H292" s="34"/>
      <c r="I292" s="2" t="str">
        <f>IF(Aufstellung[[#This Row],[Datum]]="","",IF(Aufstellung[[#This Row],[Frühstück]]="X",0.2,0)+IF(Aufstellung[[#This Row],[Mittagessen]]="X",0.4,0)+IF(Aufstellung[[#This Row],[Abendessen]]="X",0.4,0))</f>
        <v/>
      </c>
      <c r="J292" s="13" t="str">
        <f>IF(Aufstellung[[#This Row],[Datum]]="","",MIN(VLOOKUP(Aufstellung[[#This Row],[Land]],VMA[],2,FALSE)*Aufstellung[[#This Row],[Kürzung in %]],Aufstellung[[#This Row],[VMA
brutto]]))</f>
        <v/>
      </c>
      <c r="K292" s="13" t="str">
        <f>IF(Aufstellung[[#This Row],[Datum]]="","",Aufstellung[[#This Row],[VMA
brutto]]-Aufstellung[[#This Row],[VMA
Kürzung]])</f>
        <v/>
      </c>
      <c r="L292" s="33"/>
      <c r="M292" s="22" t="str">
        <f>IF(Aufstellung[[#This Row],[Datum]]="","",Aufstellung[[#This Row],[gefahrene km mit Privat-Kfz]]*0.3)</f>
        <v/>
      </c>
    </row>
    <row r="293" spans="1:13" ht="21.2" customHeight="1" x14ac:dyDescent="0.3">
      <c r="A293" s="37"/>
      <c r="B293" s="31"/>
      <c r="C293" s="34"/>
      <c r="D293" s="35"/>
      <c r="E293" s="13" t="str">
        <f>IF(Aufstellung[[#This Row],[Datum]]="","",IF(OR(Aufstellung[[#This Row],[Auswärtstätigkeit]]=$B$7,Aufstellung[[#This Row],[Auswärtstätigkeit]]=$B$8),VLOOKUP(Aufstellung[[#This Row],[Land]],VMA[],3,FALSE),IF(Aufstellung[[#This Row],[Auswärtstätigkeit]]=$B$9,VLOOKUP(Aufstellung[[#This Row],[Land]],VMA[],2,FALSE),"FEHLER")))</f>
        <v/>
      </c>
      <c r="F293" s="36"/>
      <c r="G293" s="36"/>
      <c r="H293" s="34"/>
      <c r="I293" s="2" t="str">
        <f>IF(Aufstellung[[#This Row],[Datum]]="","",IF(Aufstellung[[#This Row],[Frühstück]]="X",0.2,0)+IF(Aufstellung[[#This Row],[Mittagessen]]="X",0.4,0)+IF(Aufstellung[[#This Row],[Abendessen]]="X",0.4,0))</f>
        <v/>
      </c>
      <c r="J293" s="13" t="str">
        <f>IF(Aufstellung[[#This Row],[Datum]]="","",MIN(VLOOKUP(Aufstellung[[#This Row],[Land]],VMA[],2,FALSE)*Aufstellung[[#This Row],[Kürzung in %]],Aufstellung[[#This Row],[VMA
brutto]]))</f>
        <v/>
      </c>
      <c r="K293" s="13" t="str">
        <f>IF(Aufstellung[[#This Row],[Datum]]="","",Aufstellung[[#This Row],[VMA
brutto]]-Aufstellung[[#This Row],[VMA
Kürzung]])</f>
        <v/>
      </c>
      <c r="L293" s="33"/>
      <c r="M293" s="22" t="str">
        <f>IF(Aufstellung[[#This Row],[Datum]]="","",Aufstellung[[#This Row],[gefahrene km mit Privat-Kfz]]*0.3)</f>
        <v/>
      </c>
    </row>
    <row r="294" spans="1:13" ht="21.2" customHeight="1" x14ac:dyDescent="0.3">
      <c r="A294" s="37"/>
      <c r="B294" s="31"/>
      <c r="C294" s="34"/>
      <c r="D294" s="35"/>
      <c r="E294" s="13" t="str">
        <f>IF(Aufstellung[[#This Row],[Datum]]="","",IF(OR(Aufstellung[[#This Row],[Auswärtstätigkeit]]=$B$7,Aufstellung[[#This Row],[Auswärtstätigkeit]]=$B$8),VLOOKUP(Aufstellung[[#This Row],[Land]],VMA[],3,FALSE),IF(Aufstellung[[#This Row],[Auswärtstätigkeit]]=$B$9,VLOOKUP(Aufstellung[[#This Row],[Land]],VMA[],2,FALSE),"FEHLER")))</f>
        <v/>
      </c>
      <c r="F294" s="36"/>
      <c r="G294" s="36"/>
      <c r="H294" s="34"/>
      <c r="I294" s="2" t="str">
        <f>IF(Aufstellung[[#This Row],[Datum]]="","",IF(Aufstellung[[#This Row],[Frühstück]]="X",0.2,0)+IF(Aufstellung[[#This Row],[Mittagessen]]="X",0.4,0)+IF(Aufstellung[[#This Row],[Abendessen]]="X",0.4,0))</f>
        <v/>
      </c>
      <c r="J294" s="13" t="str">
        <f>IF(Aufstellung[[#This Row],[Datum]]="","",MIN(VLOOKUP(Aufstellung[[#This Row],[Land]],VMA[],2,FALSE)*Aufstellung[[#This Row],[Kürzung in %]],Aufstellung[[#This Row],[VMA
brutto]]))</f>
        <v/>
      </c>
      <c r="K294" s="13" t="str">
        <f>IF(Aufstellung[[#This Row],[Datum]]="","",Aufstellung[[#This Row],[VMA
brutto]]-Aufstellung[[#This Row],[VMA
Kürzung]])</f>
        <v/>
      </c>
      <c r="L294" s="33"/>
      <c r="M294" s="22" t="str">
        <f>IF(Aufstellung[[#This Row],[Datum]]="","",Aufstellung[[#This Row],[gefahrene km mit Privat-Kfz]]*0.3)</f>
        <v/>
      </c>
    </row>
    <row r="295" spans="1:13" ht="21.2" customHeight="1" x14ac:dyDescent="0.3">
      <c r="A295" s="37"/>
      <c r="B295" s="31"/>
      <c r="C295" s="34"/>
      <c r="D295" s="35"/>
      <c r="E295" s="13" t="str">
        <f>IF(Aufstellung[[#This Row],[Datum]]="","",IF(OR(Aufstellung[[#This Row],[Auswärtstätigkeit]]=$B$7,Aufstellung[[#This Row],[Auswärtstätigkeit]]=$B$8),VLOOKUP(Aufstellung[[#This Row],[Land]],VMA[],3,FALSE),IF(Aufstellung[[#This Row],[Auswärtstätigkeit]]=$B$9,VLOOKUP(Aufstellung[[#This Row],[Land]],VMA[],2,FALSE),"FEHLER")))</f>
        <v/>
      </c>
      <c r="F295" s="36"/>
      <c r="G295" s="36"/>
      <c r="H295" s="34"/>
      <c r="I295" s="2" t="str">
        <f>IF(Aufstellung[[#This Row],[Datum]]="","",IF(Aufstellung[[#This Row],[Frühstück]]="X",0.2,0)+IF(Aufstellung[[#This Row],[Mittagessen]]="X",0.4,0)+IF(Aufstellung[[#This Row],[Abendessen]]="X",0.4,0))</f>
        <v/>
      </c>
      <c r="J295" s="13" t="str">
        <f>IF(Aufstellung[[#This Row],[Datum]]="","",MIN(VLOOKUP(Aufstellung[[#This Row],[Land]],VMA[],2,FALSE)*Aufstellung[[#This Row],[Kürzung in %]],Aufstellung[[#This Row],[VMA
brutto]]))</f>
        <v/>
      </c>
      <c r="K295" s="13" t="str">
        <f>IF(Aufstellung[[#This Row],[Datum]]="","",Aufstellung[[#This Row],[VMA
brutto]]-Aufstellung[[#This Row],[VMA
Kürzung]])</f>
        <v/>
      </c>
      <c r="L295" s="33"/>
      <c r="M295" s="22" t="str">
        <f>IF(Aufstellung[[#This Row],[Datum]]="","",Aufstellung[[#This Row],[gefahrene km mit Privat-Kfz]]*0.3)</f>
        <v/>
      </c>
    </row>
    <row r="296" spans="1:13" ht="21.2" customHeight="1" x14ac:dyDescent="0.3">
      <c r="A296" s="37"/>
      <c r="B296" s="31"/>
      <c r="C296" s="34"/>
      <c r="D296" s="35"/>
      <c r="E296" s="13" t="str">
        <f>IF(Aufstellung[[#This Row],[Datum]]="","",IF(OR(Aufstellung[[#This Row],[Auswärtstätigkeit]]=$B$7,Aufstellung[[#This Row],[Auswärtstätigkeit]]=$B$8),VLOOKUP(Aufstellung[[#This Row],[Land]],VMA[],3,FALSE),IF(Aufstellung[[#This Row],[Auswärtstätigkeit]]=$B$9,VLOOKUP(Aufstellung[[#This Row],[Land]],VMA[],2,FALSE),"FEHLER")))</f>
        <v/>
      </c>
      <c r="F296" s="36"/>
      <c r="G296" s="36"/>
      <c r="H296" s="34"/>
      <c r="I296" s="2" t="str">
        <f>IF(Aufstellung[[#This Row],[Datum]]="","",IF(Aufstellung[[#This Row],[Frühstück]]="X",0.2,0)+IF(Aufstellung[[#This Row],[Mittagessen]]="X",0.4,0)+IF(Aufstellung[[#This Row],[Abendessen]]="X",0.4,0))</f>
        <v/>
      </c>
      <c r="J296" s="13" t="str">
        <f>IF(Aufstellung[[#This Row],[Datum]]="","",MIN(VLOOKUP(Aufstellung[[#This Row],[Land]],VMA[],2,FALSE)*Aufstellung[[#This Row],[Kürzung in %]],Aufstellung[[#This Row],[VMA
brutto]]))</f>
        <v/>
      </c>
      <c r="K296" s="13" t="str">
        <f>IF(Aufstellung[[#This Row],[Datum]]="","",Aufstellung[[#This Row],[VMA
brutto]]-Aufstellung[[#This Row],[VMA
Kürzung]])</f>
        <v/>
      </c>
      <c r="L296" s="33"/>
      <c r="M296" s="22" t="str">
        <f>IF(Aufstellung[[#This Row],[Datum]]="","",Aufstellung[[#This Row],[gefahrene km mit Privat-Kfz]]*0.3)</f>
        <v/>
      </c>
    </row>
    <row r="297" spans="1:13" ht="21.2" customHeight="1" x14ac:dyDescent="0.3">
      <c r="A297" s="37"/>
      <c r="B297" s="31"/>
      <c r="C297" s="34"/>
      <c r="D297" s="35"/>
      <c r="E297" s="13" t="str">
        <f>IF(Aufstellung[[#This Row],[Datum]]="","",IF(OR(Aufstellung[[#This Row],[Auswärtstätigkeit]]=$B$7,Aufstellung[[#This Row],[Auswärtstätigkeit]]=$B$8),VLOOKUP(Aufstellung[[#This Row],[Land]],VMA[],3,FALSE),IF(Aufstellung[[#This Row],[Auswärtstätigkeit]]=$B$9,VLOOKUP(Aufstellung[[#This Row],[Land]],VMA[],2,FALSE),"FEHLER")))</f>
        <v/>
      </c>
      <c r="F297" s="36"/>
      <c r="G297" s="36"/>
      <c r="H297" s="34"/>
      <c r="I297" s="2" t="str">
        <f>IF(Aufstellung[[#This Row],[Datum]]="","",IF(Aufstellung[[#This Row],[Frühstück]]="X",0.2,0)+IF(Aufstellung[[#This Row],[Mittagessen]]="X",0.4,0)+IF(Aufstellung[[#This Row],[Abendessen]]="X",0.4,0))</f>
        <v/>
      </c>
      <c r="J297" s="13" t="str">
        <f>IF(Aufstellung[[#This Row],[Datum]]="","",MIN(VLOOKUP(Aufstellung[[#This Row],[Land]],VMA[],2,FALSE)*Aufstellung[[#This Row],[Kürzung in %]],Aufstellung[[#This Row],[VMA
brutto]]))</f>
        <v/>
      </c>
      <c r="K297" s="13" t="str">
        <f>IF(Aufstellung[[#This Row],[Datum]]="","",Aufstellung[[#This Row],[VMA
brutto]]-Aufstellung[[#This Row],[VMA
Kürzung]])</f>
        <v/>
      </c>
      <c r="L297" s="33"/>
      <c r="M297" s="22" t="str">
        <f>IF(Aufstellung[[#This Row],[Datum]]="","",Aufstellung[[#This Row],[gefahrene km mit Privat-Kfz]]*0.3)</f>
        <v/>
      </c>
    </row>
    <row r="298" spans="1:13" ht="21.2" customHeight="1" x14ac:dyDescent="0.3">
      <c r="A298" s="37"/>
      <c r="B298" s="31"/>
      <c r="C298" s="34"/>
      <c r="D298" s="35"/>
      <c r="E298" s="13" t="str">
        <f>IF(Aufstellung[[#This Row],[Datum]]="","",IF(OR(Aufstellung[[#This Row],[Auswärtstätigkeit]]=$B$7,Aufstellung[[#This Row],[Auswärtstätigkeit]]=$B$8),VLOOKUP(Aufstellung[[#This Row],[Land]],VMA[],3,FALSE),IF(Aufstellung[[#This Row],[Auswärtstätigkeit]]=$B$9,VLOOKUP(Aufstellung[[#This Row],[Land]],VMA[],2,FALSE),"FEHLER")))</f>
        <v/>
      </c>
      <c r="F298" s="36"/>
      <c r="G298" s="36"/>
      <c r="H298" s="34"/>
      <c r="I298" s="2" t="str">
        <f>IF(Aufstellung[[#This Row],[Datum]]="","",IF(Aufstellung[[#This Row],[Frühstück]]="X",0.2,0)+IF(Aufstellung[[#This Row],[Mittagessen]]="X",0.4,0)+IF(Aufstellung[[#This Row],[Abendessen]]="X",0.4,0))</f>
        <v/>
      </c>
      <c r="J298" s="13" t="str">
        <f>IF(Aufstellung[[#This Row],[Datum]]="","",MIN(VLOOKUP(Aufstellung[[#This Row],[Land]],VMA[],2,FALSE)*Aufstellung[[#This Row],[Kürzung in %]],Aufstellung[[#This Row],[VMA
brutto]]))</f>
        <v/>
      </c>
      <c r="K298" s="13" t="str">
        <f>IF(Aufstellung[[#This Row],[Datum]]="","",Aufstellung[[#This Row],[VMA
brutto]]-Aufstellung[[#This Row],[VMA
Kürzung]])</f>
        <v/>
      </c>
      <c r="L298" s="33"/>
      <c r="M298" s="22" t="str">
        <f>IF(Aufstellung[[#This Row],[Datum]]="","",Aufstellung[[#This Row],[gefahrene km mit Privat-Kfz]]*0.3)</f>
        <v/>
      </c>
    </row>
    <row r="299" spans="1:13" ht="21.2" customHeight="1" x14ac:dyDescent="0.3">
      <c r="A299" s="37"/>
      <c r="B299" s="31"/>
      <c r="C299" s="34"/>
      <c r="D299" s="35"/>
      <c r="E299" s="13" t="str">
        <f>IF(Aufstellung[[#This Row],[Datum]]="","",IF(OR(Aufstellung[[#This Row],[Auswärtstätigkeit]]=$B$7,Aufstellung[[#This Row],[Auswärtstätigkeit]]=$B$8),VLOOKUP(Aufstellung[[#This Row],[Land]],VMA[],3,FALSE),IF(Aufstellung[[#This Row],[Auswärtstätigkeit]]=$B$9,VLOOKUP(Aufstellung[[#This Row],[Land]],VMA[],2,FALSE),"FEHLER")))</f>
        <v/>
      </c>
      <c r="F299" s="36"/>
      <c r="G299" s="36"/>
      <c r="H299" s="34"/>
      <c r="I299" s="2" t="str">
        <f>IF(Aufstellung[[#This Row],[Datum]]="","",IF(Aufstellung[[#This Row],[Frühstück]]="X",0.2,0)+IF(Aufstellung[[#This Row],[Mittagessen]]="X",0.4,0)+IF(Aufstellung[[#This Row],[Abendessen]]="X",0.4,0))</f>
        <v/>
      </c>
      <c r="J299" s="13" t="str">
        <f>IF(Aufstellung[[#This Row],[Datum]]="","",MIN(VLOOKUP(Aufstellung[[#This Row],[Land]],VMA[],2,FALSE)*Aufstellung[[#This Row],[Kürzung in %]],Aufstellung[[#This Row],[VMA
brutto]]))</f>
        <v/>
      </c>
      <c r="K299" s="13" t="str">
        <f>IF(Aufstellung[[#This Row],[Datum]]="","",Aufstellung[[#This Row],[VMA
brutto]]-Aufstellung[[#This Row],[VMA
Kürzung]])</f>
        <v/>
      </c>
      <c r="L299" s="33"/>
      <c r="M299" s="22" t="str">
        <f>IF(Aufstellung[[#This Row],[Datum]]="","",Aufstellung[[#This Row],[gefahrene km mit Privat-Kfz]]*0.3)</f>
        <v/>
      </c>
    </row>
    <row r="300" spans="1:13" ht="21.2" customHeight="1" x14ac:dyDescent="0.3">
      <c r="A300" s="37"/>
      <c r="B300" s="31"/>
      <c r="C300" s="34"/>
      <c r="D300" s="35"/>
      <c r="E300" s="13" t="str">
        <f>IF(Aufstellung[[#This Row],[Datum]]="","",IF(OR(Aufstellung[[#This Row],[Auswärtstätigkeit]]=$B$7,Aufstellung[[#This Row],[Auswärtstätigkeit]]=$B$8),VLOOKUP(Aufstellung[[#This Row],[Land]],VMA[],3,FALSE),IF(Aufstellung[[#This Row],[Auswärtstätigkeit]]=$B$9,VLOOKUP(Aufstellung[[#This Row],[Land]],VMA[],2,FALSE),"FEHLER")))</f>
        <v/>
      </c>
      <c r="F300" s="36"/>
      <c r="G300" s="36"/>
      <c r="H300" s="34"/>
      <c r="I300" s="2" t="str">
        <f>IF(Aufstellung[[#This Row],[Datum]]="","",IF(Aufstellung[[#This Row],[Frühstück]]="X",0.2,0)+IF(Aufstellung[[#This Row],[Mittagessen]]="X",0.4,0)+IF(Aufstellung[[#This Row],[Abendessen]]="X",0.4,0))</f>
        <v/>
      </c>
      <c r="J300" s="13" t="str">
        <f>IF(Aufstellung[[#This Row],[Datum]]="","",MIN(VLOOKUP(Aufstellung[[#This Row],[Land]],VMA[],2,FALSE)*Aufstellung[[#This Row],[Kürzung in %]],Aufstellung[[#This Row],[VMA
brutto]]))</f>
        <v/>
      </c>
      <c r="K300" s="13" t="str">
        <f>IF(Aufstellung[[#This Row],[Datum]]="","",Aufstellung[[#This Row],[VMA
brutto]]-Aufstellung[[#This Row],[VMA
Kürzung]])</f>
        <v/>
      </c>
      <c r="L300" s="33"/>
      <c r="M300" s="22" t="str">
        <f>IF(Aufstellung[[#This Row],[Datum]]="","",Aufstellung[[#This Row],[gefahrene km mit Privat-Kfz]]*0.3)</f>
        <v/>
      </c>
    </row>
    <row r="301" spans="1:13" ht="21.2" customHeight="1" x14ac:dyDescent="0.3">
      <c r="A301" s="37"/>
      <c r="B301" s="31"/>
      <c r="C301" s="34"/>
      <c r="D301" s="35"/>
      <c r="E301" s="13" t="str">
        <f>IF(Aufstellung[[#This Row],[Datum]]="","",IF(OR(Aufstellung[[#This Row],[Auswärtstätigkeit]]=$B$7,Aufstellung[[#This Row],[Auswärtstätigkeit]]=$B$8),VLOOKUP(Aufstellung[[#This Row],[Land]],VMA[],3,FALSE),IF(Aufstellung[[#This Row],[Auswärtstätigkeit]]=$B$9,VLOOKUP(Aufstellung[[#This Row],[Land]],VMA[],2,FALSE),"FEHLER")))</f>
        <v/>
      </c>
      <c r="F301" s="36"/>
      <c r="G301" s="36"/>
      <c r="H301" s="34"/>
      <c r="I301" s="2" t="str">
        <f>IF(Aufstellung[[#This Row],[Datum]]="","",IF(Aufstellung[[#This Row],[Frühstück]]="X",0.2,0)+IF(Aufstellung[[#This Row],[Mittagessen]]="X",0.4,0)+IF(Aufstellung[[#This Row],[Abendessen]]="X",0.4,0))</f>
        <v/>
      </c>
      <c r="J301" s="13" t="str">
        <f>IF(Aufstellung[[#This Row],[Datum]]="","",MIN(VLOOKUP(Aufstellung[[#This Row],[Land]],VMA[],2,FALSE)*Aufstellung[[#This Row],[Kürzung in %]],Aufstellung[[#This Row],[VMA
brutto]]))</f>
        <v/>
      </c>
      <c r="K301" s="13" t="str">
        <f>IF(Aufstellung[[#This Row],[Datum]]="","",Aufstellung[[#This Row],[VMA
brutto]]-Aufstellung[[#This Row],[VMA
Kürzung]])</f>
        <v/>
      </c>
      <c r="L301" s="33"/>
      <c r="M301" s="22" t="str">
        <f>IF(Aufstellung[[#This Row],[Datum]]="","",Aufstellung[[#This Row],[gefahrene km mit Privat-Kfz]]*0.3)</f>
        <v/>
      </c>
    </row>
    <row r="302" spans="1:13" ht="21.2" customHeight="1" x14ac:dyDescent="0.3">
      <c r="A302" s="37"/>
      <c r="B302" s="31"/>
      <c r="C302" s="34"/>
      <c r="D302" s="35"/>
      <c r="E302" s="13" t="str">
        <f>IF(Aufstellung[[#This Row],[Datum]]="","",IF(OR(Aufstellung[[#This Row],[Auswärtstätigkeit]]=$B$7,Aufstellung[[#This Row],[Auswärtstätigkeit]]=$B$8),VLOOKUP(Aufstellung[[#This Row],[Land]],VMA[],3,FALSE),IF(Aufstellung[[#This Row],[Auswärtstätigkeit]]=$B$9,VLOOKUP(Aufstellung[[#This Row],[Land]],VMA[],2,FALSE),"FEHLER")))</f>
        <v/>
      </c>
      <c r="F302" s="36"/>
      <c r="G302" s="36"/>
      <c r="H302" s="34"/>
      <c r="I302" s="2" t="str">
        <f>IF(Aufstellung[[#This Row],[Datum]]="","",IF(Aufstellung[[#This Row],[Frühstück]]="X",0.2,0)+IF(Aufstellung[[#This Row],[Mittagessen]]="X",0.4,0)+IF(Aufstellung[[#This Row],[Abendessen]]="X",0.4,0))</f>
        <v/>
      </c>
      <c r="J302" s="13" t="str">
        <f>IF(Aufstellung[[#This Row],[Datum]]="","",MIN(VLOOKUP(Aufstellung[[#This Row],[Land]],VMA[],2,FALSE)*Aufstellung[[#This Row],[Kürzung in %]],Aufstellung[[#This Row],[VMA
brutto]]))</f>
        <v/>
      </c>
      <c r="K302" s="13" t="str">
        <f>IF(Aufstellung[[#This Row],[Datum]]="","",Aufstellung[[#This Row],[VMA
brutto]]-Aufstellung[[#This Row],[VMA
Kürzung]])</f>
        <v/>
      </c>
      <c r="L302" s="33"/>
      <c r="M302" s="22" t="str">
        <f>IF(Aufstellung[[#This Row],[Datum]]="","",Aufstellung[[#This Row],[gefahrene km mit Privat-Kfz]]*0.3)</f>
        <v/>
      </c>
    </row>
    <row r="303" spans="1:13" ht="21.2" customHeight="1" x14ac:dyDescent="0.3">
      <c r="A303" s="37"/>
      <c r="B303" s="31"/>
      <c r="C303" s="34"/>
      <c r="D303" s="35"/>
      <c r="E303" s="13" t="str">
        <f>IF(Aufstellung[[#This Row],[Datum]]="","",IF(OR(Aufstellung[[#This Row],[Auswärtstätigkeit]]=$B$7,Aufstellung[[#This Row],[Auswärtstätigkeit]]=$B$8),VLOOKUP(Aufstellung[[#This Row],[Land]],VMA[],3,FALSE),IF(Aufstellung[[#This Row],[Auswärtstätigkeit]]=$B$9,VLOOKUP(Aufstellung[[#This Row],[Land]],VMA[],2,FALSE),"FEHLER")))</f>
        <v/>
      </c>
      <c r="F303" s="36"/>
      <c r="G303" s="36"/>
      <c r="H303" s="34"/>
      <c r="I303" s="2" t="str">
        <f>IF(Aufstellung[[#This Row],[Datum]]="","",IF(Aufstellung[[#This Row],[Frühstück]]="X",0.2,0)+IF(Aufstellung[[#This Row],[Mittagessen]]="X",0.4,0)+IF(Aufstellung[[#This Row],[Abendessen]]="X",0.4,0))</f>
        <v/>
      </c>
      <c r="J303" s="13" t="str">
        <f>IF(Aufstellung[[#This Row],[Datum]]="","",MIN(VLOOKUP(Aufstellung[[#This Row],[Land]],VMA[],2,FALSE)*Aufstellung[[#This Row],[Kürzung in %]],Aufstellung[[#This Row],[VMA
brutto]]))</f>
        <v/>
      </c>
      <c r="K303" s="13" t="str">
        <f>IF(Aufstellung[[#This Row],[Datum]]="","",Aufstellung[[#This Row],[VMA
brutto]]-Aufstellung[[#This Row],[VMA
Kürzung]])</f>
        <v/>
      </c>
      <c r="L303" s="33"/>
      <c r="M303" s="22" t="str">
        <f>IF(Aufstellung[[#This Row],[Datum]]="","",Aufstellung[[#This Row],[gefahrene km mit Privat-Kfz]]*0.3)</f>
        <v/>
      </c>
    </row>
    <row r="304" spans="1:13" ht="21.2" customHeight="1" x14ac:dyDescent="0.3">
      <c r="A304" s="37"/>
      <c r="B304" s="31"/>
      <c r="C304" s="34"/>
      <c r="D304" s="35"/>
      <c r="E304" s="13" t="str">
        <f>IF(Aufstellung[[#This Row],[Datum]]="","",IF(OR(Aufstellung[[#This Row],[Auswärtstätigkeit]]=$B$7,Aufstellung[[#This Row],[Auswärtstätigkeit]]=$B$8),VLOOKUP(Aufstellung[[#This Row],[Land]],VMA[],3,FALSE),IF(Aufstellung[[#This Row],[Auswärtstätigkeit]]=$B$9,VLOOKUP(Aufstellung[[#This Row],[Land]],VMA[],2,FALSE),"FEHLER")))</f>
        <v/>
      </c>
      <c r="F304" s="36"/>
      <c r="G304" s="36"/>
      <c r="H304" s="34"/>
      <c r="I304" s="2" t="str">
        <f>IF(Aufstellung[[#This Row],[Datum]]="","",IF(Aufstellung[[#This Row],[Frühstück]]="X",0.2,0)+IF(Aufstellung[[#This Row],[Mittagessen]]="X",0.4,0)+IF(Aufstellung[[#This Row],[Abendessen]]="X",0.4,0))</f>
        <v/>
      </c>
      <c r="J304" s="13" t="str">
        <f>IF(Aufstellung[[#This Row],[Datum]]="","",MIN(VLOOKUP(Aufstellung[[#This Row],[Land]],VMA[],2,FALSE)*Aufstellung[[#This Row],[Kürzung in %]],Aufstellung[[#This Row],[VMA
brutto]]))</f>
        <v/>
      </c>
      <c r="K304" s="13" t="str">
        <f>IF(Aufstellung[[#This Row],[Datum]]="","",Aufstellung[[#This Row],[VMA
brutto]]-Aufstellung[[#This Row],[VMA
Kürzung]])</f>
        <v/>
      </c>
      <c r="L304" s="33"/>
      <c r="M304" s="22" t="str">
        <f>IF(Aufstellung[[#This Row],[Datum]]="","",Aufstellung[[#This Row],[gefahrene km mit Privat-Kfz]]*0.3)</f>
        <v/>
      </c>
    </row>
    <row r="305" spans="1:13" ht="21.2" customHeight="1" x14ac:dyDescent="0.3">
      <c r="A305" s="37"/>
      <c r="B305" s="31"/>
      <c r="C305" s="34"/>
      <c r="D305" s="35"/>
      <c r="E305" s="13" t="str">
        <f>IF(Aufstellung[[#This Row],[Datum]]="","",IF(OR(Aufstellung[[#This Row],[Auswärtstätigkeit]]=$B$7,Aufstellung[[#This Row],[Auswärtstätigkeit]]=$B$8),VLOOKUP(Aufstellung[[#This Row],[Land]],VMA[],3,FALSE),IF(Aufstellung[[#This Row],[Auswärtstätigkeit]]=$B$9,VLOOKUP(Aufstellung[[#This Row],[Land]],VMA[],2,FALSE),"FEHLER")))</f>
        <v/>
      </c>
      <c r="F305" s="36"/>
      <c r="G305" s="36"/>
      <c r="H305" s="34"/>
      <c r="I305" s="2" t="str">
        <f>IF(Aufstellung[[#This Row],[Datum]]="","",IF(Aufstellung[[#This Row],[Frühstück]]="X",0.2,0)+IF(Aufstellung[[#This Row],[Mittagessen]]="X",0.4,0)+IF(Aufstellung[[#This Row],[Abendessen]]="X",0.4,0))</f>
        <v/>
      </c>
      <c r="J305" s="13" t="str">
        <f>IF(Aufstellung[[#This Row],[Datum]]="","",MIN(VLOOKUP(Aufstellung[[#This Row],[Land]],VMA[],2,FALSE)*Aufstellung[[#This Row],[Kürzung in %]],Aufstellung[[#This Row],[VMA
brutto]]))</f>
        <v/>
      </c>
      <c r="K305" s="13" t="str">
        <f>IF(Aufstellung[[#This Row],[Datum]]="","",Aufstellung[[#This Row],[VMA
brutto]]-Aufstellung[[#This Row],[VMA
Kürzung]])</f>
        <v/>
      </c>
      <c r="L305" s="33"/>
      <c r="M305" s="22" t="str">
        <f>IF(Aufstellung[[#This Row],[Datum]]="","",Aufstellung[[#This Row],[gefahrene km mit Privat-Kfz]]*0.3)</f>
        <v/>
      </c>
    </row>
    <row r="306" spans="1:13" ht="21.2" customHeight="1" x14ac:dyDescent="0.3">
      <c r="A306" s="37"/>
      <c r="B306" s="31"/>
      <c r="C306" s="34"/>
      <c r="D306" s="35"/>
      <c r="E306" s="13" t="str">
        <f>IF(Aufstellung[[#This Row],[Datum]]="","",IF(OR(Aufstellung[[#This Row],[Auswärtstätigkeit]]=$B$7,Aufstellung[[#This Row],[Auswärtstätigkeit]]=$B$8),VLOOKUP(Aufstellung[[#This Row],[Land]],VMA[],3,FALSE),IF(Aufstellung[[#This Row],[Auswärtstätigkeit]]=$B$9,VLOOKUP(Aufstellung[[#This Row],[Land]],VMA[],2,FALSE),"FEHLER")))</f>
        <v/>
      </c>
      <c r="F306" s="36"/>
      <c r="G306" s="36"/>
      <c r="H306" s="34"/>
      <c r="I306" s="2" t="str">
        <f>IF(Aufstellung[[#This Row],[Datum]]="","",IF(Aufstellung[[#This Row],[Frühstück]]="X",0.2,0)+IF(Aufstellung[[#This Row],[Mittagessen]]="X",0.4,0)+IF(Aufstellung[[#This Row],[Abendessen]]="X",0.4,0))</f>
        <v/>
      </c>
      <c r="J306" s="13" t="str">
        <f>IF(Aufstellung[[#This Row],[Datum]]="","",MIN(VLOOKUP(Aufstellung[[#This Row],[Land]],VMA[],2,FALSE)*Aufstellung[[#This Row],[Kürzung in %]],Aufstellung[[#This Row],[VMA
brutto]]))</f>
        <v/>
      </c>
      <c r="K306" s="13" t="str">
        <f>IF(Aufstellung[[#This Row],[Datum]]="","",Aufstellung[[#This Row],[VMA
brutto]]-Aufstellung[[#This Row],[VMA
Kürzung]])</f>
        <v/>
      </c>
      <c r="L306" s="33"/>
      <c r="M306" s="22" t="str">
        <f>IF(Aufstellung[[#This Row],[Datum]]="","",Aufstellung[[#This Row],[gefahrene km mit Privat-Kfz]]*0.3)</f>
        <v/>
      </c>
    </row>
    <row r="307" spans="1:13" ht="21.2" customHeight="1" x14ac:dyDescent="0.3">
      <c r="A307" s="37"/>
      <c r="B307" s="31"/>
      <c r="C307" s="34"/>
      <c r="D307" s="35"/>
      <c r="E307" s="13" t="str">
        <f>IF(Aufstellung[[#This Row],[Datum]]="","",IF(OR(Aufstellung[[#This Row],[Auswärtstätigkeit]]=$B$7,Aufstellung[[#This Row],[Auswärtstätigkeit]]=$B$8),VLOOKUP(Aufstellung[[#This Row],[Land]],VMA[],3,FALSE),IF(Aufstellung[[#This Row],[Auswärtstätigkeit]]=$B$9,VLOOKUP(Aufstellung[[#This Row],[Land]],VMA[],2,FALSE),"FEHLER")))</f>
        <v/>
      </c>
      <c r="F307" s="36"/>
      <c r="G307" s="36"/>
      <c r="H307" s="34"/>
      <c r="I307" s="2" t="str">
        <f>IF(Aufstellung[[#This Row],[Datum]]="","",IF(Aufstellung[[#This Row],[Frühstück]]="X",0.2,0)+IF(Aufstellung[[#This Row],[Mittagessen]]="X",0.4,0)+IF(Aufstellung[[#This Row],[Abendessen]]="X",0.4,0))</f>
        <v/>
      </c>
      <c r="J307" s="13" t="str">
        <f>IF(Aufstellung[[#This Row],[Datum]]="","",MIN(VLOOKUP(Aufstellung[[#This Row],[Land]],VMA[],2,FALSE)*Aufstellung[[#This Row],[Kürzung in %]],Aufstellung[[#This Row],[VMA
brutto]]))</f>
        <v/>
      </c>
      <c r="K307" s="13" t="str">
        <f>IF(Aufstellung[[#This Row],[Datum]]="","",Aufstellung[[#This Row],[VMA
brutto]]-Aufstellung[[#This Row],[VMA
Kürzung]])</f>
        <v/>
      </c>
      <c r="L307" s="33"/>
      <c r="M307" s="22" t="str">
        <f>IF(Aufstellung[[#This Row],[Datum]]="","",Aufstellung[[#This Row],[gefahrene km mit Privat-Kfz]]*0.3)</f>
        <v/>
      </c>
    </row>
    <row r="308" spans="1:13" ht="21.2" customHeight="1" x14ac:dyDescent="0.3">
      <c r="A308" s="37"/>
      <c r="B308" s="31"/>
      <c r="C308" s="34"/>
      <c r="D308" s="35"/>
      <c r="E308" s="13" t="str">
        <f>IF(Aufstellung[[#This Row],[Datum]]="","",IF(OR(Aufstellung[[#This Row],[Auswärtstätigkeit]]=$B$7,Aufstellung[[#This Row],[Auswärtstätigkeit]]=$B$8),VLOOKUP(Aufstellung[[#This Row],[Land]],VMA[],3,FALSE),IF(Aufstellung[[#This Row],[Auswärtstätigkeit]]=$B$9,VLOOKUP(Aufstellung[[#This Row],[Land]],VMA[],2,FALSE),"FEHLER")))</f>
        <v/>
      </c>
      <c r="F308" s="36"/>
      <c r="G308" s="36"/>
      <c r="H308" s="34"/>
      <c r="I308" s="2" t="str">
        <f>IF(Aufstellung[[#This Row],[Datum]]="","",IF(Aufstellung[[#This Row],[Frühstück]]="X",0.2,0)+IF(Aufstellung[[#This Row],[Mittagessen]]="X",0.4,0)+IF(Aufstellung[[#This Row],[Abendessen]]="X",0.4,0))</f>
        <v/>
      </c>
      <c r="J308" s="13" t="str">
        <f>IF(Aufstellung[[#This Row],[Datum]]="","",MIN(VLOOKUP(Aufstellung[[#This Row],[Land]],VMA[],2,FALSE)*Aufstellung[[#This Row],[Kürzung in %]],Aufstellung[[#This Row],[VMA
brutto]]))</f>
        <v/>
      </c>
      <c r="K308" s="13" t="str">
        <f>IF(Aufstellung[[#This Row],[Datum]]="","",Aufstellung[[#This Row],[VMA
brutto]]-Aufstellung[[#This Row],[VMA
Kürzung]])</f>
        <v/>
      </c>
      <c r="L308" s="33"/>
      <c r="M308" s="22" t="str">
        <f>IF(Aufstellung[[#This Row],[Datum]]="","",Aufstellung[[#This Row],[gefahrene km mit Privat-Kfz]]*0.3)</f>
        <v/>
      </c>
    </row>
    <row r="309" spans="1:13" ht="21.2" customHeight="1" x14ac:dyDescent="0.3">
      <c r="A309" s="37"/>
      <c r="B309" s="31"/>
      <c r="C309" s="34"/>
      <c r="D309" s="35"/>
      <c r="E309" s="13" t="str">
        <f>IF(Aufstellung[[#This Row],[Datum]]="","",IF(OR(Aufstellung[[#This Row],[Auswärtstätigkeit]]=$B$7,Aufstellung[[#This Row],[Auswärtstätigkeit]]=$B$8),VLOOKUP(Aufstellung[[#This Row],[Land]],VMA[],3,FALSE),IF(Aufstellung[[#This Row],[Auswärtstätigkeit]]=$B$9,VLOOKUP(Aufstellung[[#This Row],[Land]],VMA[],2,FALSE),"FEHLER")))</f>
        <v/>
      </c>
      <c r="F309" s="36"/>
      <c r="G309" s="36"/>
      <c r="H309" s="34"/>
      <c r="I309" s="2" t="str">
        <f>IF(Aufstellung[[#This Row],[Datum]]="","",IF(Aufstellung[[#This Row],[Frühstück]]="X",0.2,0)+IF(Aufstellung[[#This Row],[Mittagessen]]="X",0.4,0)+IF(Aufstellung[[#This Row],[Abendessen]]="X",0.4,0))</f>
        <v/>
      </c>
      <c r="J309" s="13" t="str">
        <f>IF(Aufstellung[[#This Row],[Datum]]="","",MIN(VLOOKUP(Aufstellung[[#This Row],[Land]],VMA[],2,FALSE)*Aufstellung[[#This Row],[Kürzung in %]],Aufstellung[[#This Row],[VMA
brutto]]))</f>
        <v/>
      </c>
      <c r="K309" s="13" t="str">
        <f>IF(Aufstellung[[#This Row],[Datum]]="","",Aufstellung[[#This Row],[VMA
brutto]]-Aufstellung[[#This Row],[VMA
Kürzung]])</f>
        <v/>
      </c>
      <c r="L309" s="33"/>
      <c r="M309" s="22" t="str">
        <f>IF(Aufstellung[[#This Row],[Datum]]="","",Aufstellung[[#This Row],[gefahrene km mit Privat-Kfz]]*0.3)</f>
        <v/>
      </c>
    </row>
    <row r="310" spans="1:13" ht="21.2" customHeight="1" x14ac:dyDescent="0.3">
      <c r="A310" s="37"/>
      <c r="B310" s="31"/>
      <c r="C310" s="34"/>
      <c r="D310" s="35"/>
      <c r="E310" s="13" t="str">
        <f>IF(Aufstellung[[#This Row],[Datum]]="","",IF(OR(Aufstellung[[#This Row],[Auswärtstätigkeit]]=$B$7,Aufstellung[[#This Row],[Auswärtstätigkeit]]=$B$8),VLOOKUP(Aufstellung[[#This Row],[Land]],VMA[],3,FALSE),IF(Aufstellung[[#This Row],[Auswärtstätigkeit]]=$B$9,VLOOKUP(Aufstellung[[#This Row],[Land]],VMA[],2,FALSE),"FEHLER")))</f>
        <v/>
      </c>
      <c r="F310" s="36"/>
      <c r="G310" s="36"/>
      <c r="H310" s="34"/>
      <c r="I310" s="2" t="str">
        <f>IF(Aufstellung[[#This Row],[Datum]]="","",IF(Aufstellung[[#This Row],[Frühstück]]="X",0.2,0)+IF(Aufstellung[[#This Row],[Mittagessen]]="X",0.4,0)+IF(Aufstellung[[#This Row],[Abendessen]]="X",0.4,0))</f>
        <v/>
      </c>
      <c r="J310" s="13" t="str">
        <f>IF(Aufstellung[[#This Row],[Datum]]="","",MIN(VLOOKUP(Aufstellung[[#This Row],[Land]],VMA[],2,FALSE)*Aufstellung[[#This Row],[Kürzung in %]],Aufstellung[[#This Row],[VMA
brutto]]))</f>
        <v/>
      </c>
      <c r="K310" s="13" t="str">
        <f>IF(Aufstellung[[#This Row],[Datum]]="","",Aufstellung[[#This Row],[VMA
brutto]]-Aufstellung[[#This Row],[VMA
Kürzung]])</f>
        <v/>
      </c>
      <c r="L310" s="33"/>
      <c r="M310" s="22" t="str">
        <f>IF(Aufstellung[[#This Row],[Datum]]="","",Aufstellung[[#This Row],[gefahrene km mit Privat-Kfz]]*0.3)</f>
        <v/>
      </c>
    </row>
    <row r="311" spans="1:13" ht="21.2" customHeight="1" x14ac:dyDescent="0.3">
      <c r="A311" s="37"/>
      <c r="B311" s="31"/>
      <c r="C311" s="34"/>
      <c r="D311" s="35"/>
      <c r="E311" s="13" t="str">
        <f>IF(Aufstellung[[#This Row],[Datum]]="","",IF(OR(Aufstellung[[#This Row],[Auswärtstätigkeit]]=$B$7,Aufstellung[[#This Row],[Auswärtstätigkeit]]=$B$8),VLOOKUP(Aufstellung[[#This Row],[Land]],VMA[],3,FALSE),IF(Aufstellung[[#This Row],[Auswärtstätigkeit]]=$B$9,VLOOKUP(Aufstellung[[#This Row],[Land]],VMA[],2,FALSE),"FEHLER")))</f>
        <v/>
      </c>
      <c r="F311" s="36"/>
      <c r="G311" s="36"/>
      <c r="H311" s="34"/>
      <c r="I311" s="2" t="str">
        <f>IF(Aufstellung[[#This Row],[Datum]]="","",IF(Aufstellung[[#This Row],[Frühstück]]="X",0.2,0)+IF(Aufstellung[[#This Row],[Mittagessen]]="X",0.4,0)+IF(Aufstellung[[#This Row],[Abendessen]]="X",0.4,0))</f>
        <v/>
      </c>
      <c r="J311" s="13" t="str">
        <f>IF(Aufstellung[[#This Row],[Datum]]="","",MIN(VLOOKUP(Aufstellung[[#This Row],[Land]],VMA[],2,FALSE)*Aufstellung[[#This Row],[Kürzung in %]],Aufstellung[[#This Row],[VMA
brutto]]))</f>
        <v/>
      </c>
      <c r="K311" s="13" t="str">
        <f>IF(Aufstellung[[#This Row],[Datum]]="","",Aufstellung[[#This Row],[VMA
brutto]]-Aufstellung[[#This Row],[VMA
Kürzung]])</f>
        <v/>
      </c>
      <c r="L311" s="33"/>
      <c r="M311" s="22" t="str">
        <f>IF(Aufstellung[[#This Row],[Datum]]="","",Aufstellung[[#This Row],[gefahrene km mit Privat-Kfz]]*0.3)</f>
        <v/>
      </c>
    </row>
    <row r="312" spans="1:13" ht="21.2" customHeight="1" x14ac:dyDescent="0.3">
      <c r="A312" s="37"/>
      <c r="B312" s="31"/>
      <c r="C312" s="34"/>
      <c r="D312" s="35"/>
      <c r="E312" s="13" t="str">
        <f>IF(Aufstellung[[#This Row],[Datum]]="","",IF(OR(Aufstellung[[#This Row],[Auswärtstätigkeit]]=$B$7,Aufstellung[[#This Row],[Auswärtstätigkeit]]=$B$8),VLOOKUP(Aufstellung[[#This Row],[Land]],VMA[],3,FALSE),IF(Aufstellung[[#This Row],[Auswärtstätigkeit]]=$B$9,VLOOKUP(Aufstellung[[#This Row],[Land]],VMA[],2,FALSE),"FEHLER")))</f>
        <v/>
      </c>
      <c r="F312" s="36"/>
      <c r="G312" s="36"/>
      <c r="H312" s="34"/>
      <c r="I312" s="2" t="str">
        <f>IF(Aufstellung[[#This Row],[Datum]]="","",IF(Aufstellung[[#This Row],[Frühstück]]="X",0.2,0)+IF(Aufstellung[[#This Row],[Mittagessen]]="X",0.4,0)+IF(Aufstellung[[#This Row],[Abendessen]]="X",0.4,0))</f>
        <v/>
      </c>
      <c r="J312" s="13" t="str">
        <f>IF(Aufstellung[[#This Row],[Datum]]="","",MIN(VLOOKUP(Aufstellung[[#This Row],[Land]],VMA[],2,FALSE)*Aufstellung[[#This Row],[Kürzung in %]],Aufstellung[[#This Row],[VMA
brutto]]))</f>
        <v/>
      </c>
      <c r="K312" s="13" t="str">
        <f>IF(Aufstellung[[#This Row],[Datum]]="","",Aufstellung[[#This Row],[VMA
brutto]]-Aufstellung[[#This Row],[VMA
Kürzung]])</f>
        <v/>
      </c>
      <c r="L312" s="33"/>
      <c r="M312" s="22" t="str">
        <f>IF(Aufstellung[[#This Row],[Datum]]="","",Aufstellung[[#This Row],[gefahrene km mit Privat-Kfz]]*0.3)</f>
        <v/>
      </c>
    </row>
    <row r="313" spans="1:13" ht="21.2" customHeight="1" x14ac:dyDescent="0.3">
      <c r="A313" s="37"/>
      <c r="B313" s="31"/>
      <c r="C313" s="34"/>
      <c r="D313" s="35"/>
      <c r="E313" s="13" t="str">
        <f>IF(Aufstellung[[#This Row],[Datum]]="","",IF(OR(Aufstellung[[#This Row],[Auswärtstätigkeit]]=$B$7,Aufstellung[[#This Row],[Auswärtstätigkeit]]=$B$8),VLOOKUP(Aufstellung[[#This Row],[Land]],VMA[],3,FALSE),IF(Aufstellung[[#This Row],[Auswärtstätigkeit]]=$B$9,VLOOKUP(Aufstellung[[#This Row],[Land]],VMA[],2,FALSE),"FEHLER")))</f>
        <v/>
      </c>
      <c r="F313" s="36"/>
      <c r="G313" s="36"/>
      <c r="H313" s="34"/>
      <c r="I313" s="2" t="str">
        <f>IF(Aufstellung[[#This Row],[Datum]]="","",IF(Aufstellung[[#This Row],[Frühstück]]="X",0.2,0)+IF(Aufstellung[[#This Row],[Mittagessen]]="X",0.4,0)+IF(Aufstellung[[#This Row],[Abendessen]]="X",0.4,0))</f>
        <v/>
      </c>
      <c r="J313" s="13" t="str">
        <f>IF(Aufstellung[[#This Row],[Datum]]="","",MIN(VLOOKUP(Aufstellung[[#This Row],[Land]],VMA[],2,FALSE)*Aufstellung[[#This Row],[Kürzung in %]],Aufstellung[[#This Row],[VMA
brutto]]))</f>
        <v/>
      </c>
      <c r="K313" s="13" t="str">
        <f>IF(Aufstellung[[#This Row],[Datum]]="","",Aufstellung[[#This Row],[VMA
brutto]]-Aufstellung[[#This Row],[VMA
Kürzung]])</f>
        <v/>
      </c>
      <c r="L313" s="33"/>
      <c r="M313" s="22" t="str">
        <f>IF(Aufstellung[[#This Row],[Datum]]="","",Aufstellung[[#This Row],[gefahrene km mit Privat-Kfz]]*0.3)</f>
        <v/>
      </c>
    </row>
    <row r="314" spans="1:13" ht="21.2" customHeight="1" x14ac:dyDescent="0.3">
      <c r="A314" s="37"/>
      <c r="B314" s="31"/>
      <c r="C314" s="34"/>
      <c r="D314" s="35"/>
      <c r="E314" s="13" t="str">
        <f>IF(Aufstellung[[#This Row],[Datum]]="","",IF(OR(Aufstellung[[#This Row],[Auswärtstätigkeit]]=$B$7,Aufstellung[[#This Row],[Auswärtstätigkeit]]=$B$8),VLOOKUP(Aufstellung[[#This Row],[Land]],VMA[],3,FALSE),IF(Aufstellung[[#This Row],[Auswärtstätigkeit]]=$B$9,VLOOKUP(Aufstellung[[#This Row],[Land]],VMA[],2,FALSE),"FEHLER")))</f>
        <v/>
      </c>
      <c r="F314" s="36"/>
      <c r="G314" s="36"/>
      <c r="H314" s="34"/>
      <c r="I314" s="2" t="str">
        <f>IF(Aufstellung[[#This Row],[Datum]]="","",IF(Aufstellung[[#This Row],[Frühstück]]="X",0.2,0)+IF(Aufstellung[[#This Row],[Mittagessen]]="X",0.4,0)+IF(Aufstellung[[#This Row],[Abendessen]]="X",0.4,0))</f>
        <v/>
      </c>
      <c r="J314" s="13" t="str">
        <f>IF(Aufstellung[[#This Row],[Datum]]="","",MIN(VLOOKUP(Aufstellung[[#This Row],[Land]],VMA[],2,FALSE)*Aufstellung[[#This Row],[Kürzung in %]],Aufstellung[[#This Row],[VMA
brutto]]))</f>
        <v/>
      </c>
      <c r="K314" s="13" t="str">
        <f>IF(Aufstellung[[#This Row],[Datum]]="","",Aufstellung[[#This Row],[VMA
brutto]]-Aufstellung[[#This Row],[VMA
Kürzung]])</f>
        <v/>
      </c>
      <c r="L314" s="33"/>
      <c r="M314" s="22" t="str">
        <f>IF(Aufstellung[[#This Row],[Datum]]="","",Aufstellung[[#This Row],[gefahrene km mit Privat-Kfz]]*0.3)</f>
        <v/>
      </c>
    </row>
    <row r="315" spans="1:13" ht="21.2" customHeight="1" x14ac:dyDescent="0.3">
      <c r="A315" s="37"/>
      <c r="B315" s="31"/>
      <c r="C315" s="34"/>
      <c r="D315" s="35"/>
      <c r="E315" s="13" t="str">
        <f>IF(Aufstellung[[#This Row],[Datum]]="","",IF(OR(Aufstellung[[#This Row],[Auswärtstätigkeit]]=$B$7,Aufstellung[[#This Row],[Auswärtstätigkeit]]=$B$8),VLOOKUP(Aufstellung[[#This Row],[Land]],VMA[],3,FALSE),IF(Aufstellung[[#This Row],[Auswärtstätigkeit]]=$B$9,VLOOKUP(Aufstellung[[#This Row],[Land]],VMA[],2,FALSE),"FEHLER")))</f>
        <v/>
      </c>
      <c r="F315" s="36"/>
      <c r="G315" s="36"/>
      <c r="H315" s="34"/>
      <c r="I315" s="2" t="str">
        <f>IF(Aufstellung[[#This Row],[Datum]]="","",IF(Aufstellung[[#This Row],[Frühstück]]="X",0.2,0)+IF(Aufstellung[[#This Row],[Mittagessen]]="X",0.4,0)+IF(Aufstellung[[#This Row],[Abendessen]]="X",0.4,0))</f>
        <v/>
      </c>
      <c r="J315" s="13" t="str">
        <f>IF(Aufstellung[[#This Row],[Datum]]="","",MIN(VLOOKUP(Aufstellung[[#This Row],[Land]],VMA[],2,FALSE)*Aufstellung[[#This Row],[Kürzung in %]],Aufstellung[[#This Row],[VMA
brutto]]))</f>
        <v/>
      </c>
      <c r="K315" s="13" t="str">
        <f>IF(Aufstellung[[#This Row],[Datum]]="","",Aufstellung[[#This Row],[VMA
brutto]]-Aufstellung[[#This Row],[VMA
Kürzung]])</f>
        <v/>
      </c>
      <c r="L315" s="33"/>
      <c r="M315" s="22" t="str">
        <f>IF(Aufstellung[[#This Row],[Datum]]="","",Aufstellung[[#This Row],[gefahrene km mit Privat-Kfz]]*0.3)</f>
        <v/>
      </c>
    </row>
    <row r="316" spans="1:13" ht="21.2" customHeight="1" x14ac:dyDescent="0.3">
      <c r="A316" s="37"/>
      <c r="B316" s="31"/>
      <c r="C316" s="34"/>
      <c r="D316" s="35"/>
      <c r="E316" s="13" t="str">
        <f>IF(Aufstellung[[#This Row],[Datum]]="","",IF(OR(Aufstellung[[#This Row],[Auswärtstätigkeit]]=$B$7,Aufstellung[[#This Row],[Auswärtstätigkeit]]=$B$8),VLOOKUP(Aufstellung[[#This Row],[Land]],VMA[],3,FALSE),IF(Aufstellung[[#This Row],[Auswärtstätigkeit]]=$B$9,VLOOKUP(Aufstellung[[#This Row],[Land]],VMA[],2,FALSE),"FEHLER")))</f>
        <v/>
      </c>
      <c r="F316" s="36"/>
      <c r="G316" s="36"/>
      <c r="H316" s="34"/>
      <c r="I316" s="2" t="str">
        <f>IF(Aufstellung[[#This Row],[Datum]]="","",IF(Aufstellung[[#This Row],[Frühstück]]="X",0.2,0)+IF(Aufstellung[[#This Row],[Mittagessen]]="X",0.4,0)+IF(Aufstellung[[#This Row],[Abendessen]]="X",0.4,0))</f>
        <v/>
      </c>
      <c r="J316" s="13" t="str">
        <f>IF(Aufstellung[[#This Row],[Datum]]="","",MIN(VLOOKUP(Aufstellung[[#This Row],[Land]],VMA[],2,FALSE)*Aufstellung[[#This Row],[Kürzung in %]],Aufstellung[[#This Row],[VMA
brutto]]))</f>
        <v/>
      </c>
      <c r="K316" s="13" t="str">
        <f>IF(Aufstellung[[#This Row],[Datum]]="","",Aufstellung[[#This Row],[VMA
brutto]]-Aufstellung[[#This Row],[VMA
Kürzung]])</f>
        <v/>
      </c>
      <c r="L316" s="33"/>
      <c r="M316" s="22" t="str">
        <f>IF(Aufstellung[[#This Row],[Datum]]="","",Aufstellung[[#This Row],[gefahrene km mit Privat-Kfz]]*0.3)</f>
        <v/>
      </c>
    </row>
    <row r="317" spans="1:13" ht="21.2" customHeight="1" x14ac:dyDescent="0.3">
      <c r="A317" s="37"/>
      <c r="B317" s="31"/>
      <c r="C317" s="34"/>
      <c r="D317" s="35"/>
      <c r="E317" s="13" t="str">
        <f>IF(Aufstellung[[#This Row],[Datum]]="","",IF(OR(Aufstellung[[#This Row],[Auswärtstätigkeit]]=$B$7,Aufstellung[[#This Row],[Auswärtstätigkeit]]=$B$8),VLOOKUP(Aufstellung[[#This Row],[Land]],VMA[],3,FALSE),IF(Aufstellung[[#This Row],[Auswärtstätigkeit]]=$B$9,VLOOKUP(Aufstellung[[#This Row],[Land]],VMA[],2,FALSE),"FEHLER")))</f>
        <v/>
      </c>
      <c r="F317" s="36"/>
      <c r="G317" s="36"/>
      <c r="H317" s="34"/>
      <c r="I317" s="2" t="str">
        <f>IF(Aufstellung[[#This Row],[Datum]]="","",IF(Aufstellung[[#This Row],[Frühstück]]="X",0.2,0)+IF(Aufstellung[[#This Row],[Mittagessen]]="X",0.4,0)+IF(Aufstellung[[#This Row],[Abendessen]]="X",0.4,0))</f>
        <v/>
      </c>
      <c r="J317" s="13" t="str">
        <f>IF(Aufstellung[[#This Row],[Datum]]="","",MIN(VLOOKUP(Aufstellung[[#This Row],[Land]],VMA[],2,FALSE)*Aufstellung[[#This Row],[Kürzung in %]],Aufstellung[[#This Row],[VMA
brutto]]))</f>
        <v/>
      </c>
      <c r="K317" s="13" t="str">
        <f>IF(Aufstellung[[#This Row],[Datum]]="","",Aufstellung[[#This Row],[VMA
brutto]]-Aufstellung[[#This Row],[VMA
Kürzung]])</f>
        <v/>
      </c>
      <c r="L317" s="33"/>
      <c r="M317" s="22" t="str">
        <f>IF(Aufstellung[[#This Row],[Datum]]="","",Aufstellung[[#This Row],[gefahrene km mit Privat-Kfz]]*0.3)</f>
        <v/>
      </c>
    </row>
    <row r="318" spans="1:13" ht="21.2" customHeight="1" x14ac:dyDescent="0.3">
      <c r="A318" s="37"/>
      <c r="B318" s="31"/>
      <c r="C318" s="34"/>
      <c r="D318" s="35"/>
      <c r="E318" s="13" t="str">
        <f>IF(Aufstellung[[#This Row],[Datum]]="","",IF(OR(Aufstellung[[#This Row],[Auswärtstätigkeit]]=$B$7,Aufstellung[[#This Row],[Auswärtstätigkeit]]=$B$8),VLOOKUP(Aufstellung[[#This Row],[Land]],VMA[],3,FALSE),IF(Aufstellung[[#This Row],[Auswärtstätigkeit]]=$B$9,VLOOKUP(Aufstellung[[#This Row],[Land]],VMA[],2,FALSE),"FEHLER")))</f>
        <v/>
      </c>
      <c r="F318" s="36"/>
      <c r="G318" s="36"/>
      <c r="H318" s="34"/>
      <c r="I318" s="2" t="str">
        <f>IF(Aufstellung[[#This Row],[Datum]]="","",IF(Aufstellung[[#This Row],[Frühstück]]="X",0.2,0)+IF(Aufstellung[[#This Row],[Mittagessen]]="X",0.4,0)+IF(Aufstellung[[#This Row],[Abendessen]]="X",0.4,0))</f>
        <v/>
      </c>
      <c r="J318" s="13" t="str">
        <f>IF(Aufstellung[[#This Row],[Datum]]="","",MIN(VLOOKUP(Aufstellung[[#This Row],[Land]],VMA[],2,FALSE)*Aufstellung[[#This Row],[Kürzung in %]],Aufstellung[[#This Row],[VMA
brutto]]))</f>
        <v/>
      </c>
      <c r="K318" s="13" t="str">
        <f>IF(Aufstellung[[#This Row],[Datum]]="","",Aufstellung[[#This Row],[VMA
brutto]]-Aufstellung[[#This Row],[VMA
Kürzung]])</f>
        <v/>
      </c>
      <c r="L318" s="33"/>
      <c r="M318" s="22" t="str">
        <f>IF(Aufstellung[[#This Row],[Datum]]="","",Aufstellung[[#This Row],[gefahrene km mit Privat-Kfz]]*0.3)</f>
        <v/>
      </c>
    </row>
    <row r="319" spans="1:13" ht="21.2" customHeight="1" x14ac:dyDescent="0.3">
      <c r="A319" s="37"/>
      <c r="B319" s="31"/>
      <c r="C319" s="34"/>
      <c r="D319" s="35"/>
      <c r="E319" s="13" t="str">
        <f>IF(Aufstellung[[#This Row],[Datum]]="","",IF(OR(Aufstellung[[#This Row],[Auswärtstätigkeit]]=$B$7,Aufstellung[[#This Row],[Auswärtstätigkeit]]=$B$8),VLOOKUP(Aufstellung[[#This Row],[Land]],VMA[],3,FALSE),IF(Aufstellung[[#This Row],[Auswärtstätigkeit]]=$B$9,VLOOKUP(Aufstellung[[#This Row],[Land]],VMA[],2,FALSE),"FEHLER")))</f>
        <v/>
      </c>
      <c r="F319" s="36"/>
      <c r="G319" s="36"/>
      <c r="H319" s="34"/>
      <c r="I319" s="2" t="str">
        <f>IF(Aufstellung[[#This Row],[Datum]]="","",IF(Aufstellung[[#This Row],[Frühstück]]="X",0.2,0)+IF(Aufstellung[[#This Row],[Mittagessen]]="X",0.4,0)+IF(Aufstellung[[#This Row],[Abendessen]]="X",0.4,0))</f>
        <v/>
      </c>
      <c r="J319" s="13" t="str">
        <f>IF(Aufstellung[[#This Row],[Datum]]="","",MIN(VLOOKUP(Aufstellung[[#This Row],[Land]],VMA[],2,FALSE)*Aufstellung[[#This Row],[Kürzung in %]],Aufstellung[[#This Row],[VMA
brutto]]))</f>
        <v/>
      </c>
      <c r="K319" s="13" t="str">
        <f>IF(Aufstellung[[#This Row],[Datum]]="","",Aufstellung[[#This Row],[VMA
brutto]]-Aufstellung[[#This Row],[VMA
Kürzung]])</f>
        <v/>
      </c>
      <c r="L319" s="33"/>
      <c r="M319" s="22" t="str">
        <f>IF(Aufstellung[[#This Row],[Datum]]="","",Aufstellung[[#This Row],[gefahrene km mit Privat-Kfz]]*0.3)</f>
        <v/>
      </c>
    </row>
    <row r="320" spans="1:13" ht="21.2" customHeight="1" x14ac:dyDescent="0.3">
      <c r="A320" s="37"/>
      <c r="B320" s="31"/>
      <c r="C320" s="34"/>
      <c r="D320" s="35"/>
      <c r="E320" s="13" t="str">
        <f>IF(Aufstellung[[#This Row],[Datum]]="","",IF(OR(Aufstellung[[#This Row],[Auswärtstätigkeit]]=$B$7,Aufstellung[[#This Row],[Auswärtstätigkeit]]=$B$8),VLOOKUP(Aufstellung[[#This Row],[Land]],VMA[],3,FALSE),IF(Aufstellung[[#This Row],[Auswärtstätigkeit]]=$B$9,VLOOKUP(Aufstellung[[#This Row],[Land]],VMA[],2,FALSE),"FEHLER")))</f>
        <v/>
      </c>
      <c r="F320" s="36"/>
      <c r="G320" s="36"/>
      <c r="H320" s="34"/>
      <c r="I320" s="2" t="str">
        <f>IF(Aufstellung[[#This Row],[Datum]]="","",IF(Aufstellung[[#This Row],[Frühstück]]="X",0.2,0)+IF(Aufstellung[[#This Row],[Mittagessen]]="X",0.4,0)+IF(Aufstellung[[#This Row],[Abendessen]]="X",0.4,0))</f>
        <v/>
      </c>
      <c r="J320" s="13" t="str">
        <f>IF(Aufstellung[[#This Row],[Datum]]="","",MIN(VLOOKUP(Aufstellung[[#This Row],[Land]],VMA[],2,FALSE)*Aufstellung[[#This Row],[Kürzung in %]],Aufstellung[[#This Row],[VMA
brutto]]))</f>
        <v/>
      </c>
      <c r="K320" s="13" t="str">
        <f>IF(Aufstellung[[#This Row],[Datum]]="","",Aufstellung[[#This Row],[VMA
brutto]]-Aufstellung[[#This Row],[VMA
Kürzung]])</f>
        <v/>
      </c>
      <c r="L320" s="33"/>
      <c r="M320" s="22" t="str">
        <f>IF(Aufstellung[[#This Row],[Datum]]="","",Aufstellung[[#This Row],[gefahrene km mit Privat-Kfz]]*0.3)</f>
        <v/>
      </c>
    </row>
    <row r="321" spans="1:13" ht="21.2" customHeight="1" x14ac:dyDescent="0.3">
      <c r="A321" s="37"/>
      <c r="B321" s="31"/>
      <c r="C321" s="34"/>
      <c r="D321" s="35"/>
      <c r="E321" s="13" t="str">
        <f>IF(Aufstellung[[#This Row],[Datum]]="","",IF(OR(Aufstellung[[#This Row],[Auswärtstätigkeit]]=$B$7,Aufstellung[[#This Row],[Auswärtstätigkeit]]=$B$8),VLOOKUP(Aufstellung[[#This Row],[Land]],VMA[],3,FALSE),IF(Aufstellung[[#This Row],[Auswärtstätigkeit]]=$B$9,VLOOKUP(Aufstellung[[#This Row],[Land]],VMA[],2,FALSE),"FEHLER")))</f>
        <v/>
      </c>
      <c r="F321" s="36"/>
      <c r="G321" s="36"/>
      <c r="H321" s="34"/>
      <c r="I321" s="2" t="str">
        <f>IF(Aufstellung[[#This Row],[Datum]]="","",IF(Aufstellung[[#This Row],[Frühstück]]="X",0.2,0)+IF(Aufstellung[[#This Row],[Mittagessen]]="X",0.4,0)+IF(Aufstellung[[#This Row],[Abendessen]]="X",0.4,0))</f>
        <v/>
      </c>
      <c r="J321" s="13" t="str">
        <f>IF(Aufstellung[[#This Row],[Datum]]="","",MIN(VLOOKUP(Aufstellung[[#This Row],[Land]],VMA[],2,FALSE)*Aufstellung[[#This Row],[Kürzung in %]],Aufstellung[[#This Row],[VMA
brutto]]))</f>
        <v/>
      </c>
      <c r="K321" s="13" t="str">
        <f>IF(Aufstellung[[#This Row],[Datum]]="","",Aufstellung[[#This Row],[VMA
brutto]]-Aufstellung[[#This Row],[VMA
Kürzung]])</f>
        <v/>
      </c>
      <c r="L321" s="33"/>
      <c r="M321" s="22" t="str">
        <f>IF(Aufstellung[[#This Row],[Datum]]="","",Aufstellung[[#This Row],[gefahrene km mit Privat-Kfz]]*0.3)</f>
        <v/>
      </c>
    </row>
    <row r="322" spans="1:13" ht="21.2" customHeight="1" x14ac:dyDescent="0.3">
      <c r="A322" s="37"/>
      <c r="B322" s="31"/>
      <c r="C322" s="34"/>
      <c r="D322" s="35"/>
      <c r="E322" s="13" t="str">
        <f>IF(Aufstellung[[#This Row],[Datum]]="","",IF(OR(Aufstellung[[#This Row],[Auswärtstätigkeit]]=$B$7,Aufstellung[[#This Row],[Auswärtstätigkeit]]=$B$8),VLOOKUP(Aufstellung[[#This Row],[Land]],VMA[],3,FALSE),IF(Aufstellung[[#This Row],[Auswärtstätigkeit]]=$B$9,VLOOKUP(Aufstellung[[#This Row],[Land]],VMA[],2,FALSE),"FEHLER")))</f>
        <v/>
      </c>
      <c r="F322" s="36"/>
      <c r="G322" s="36"/>
      <c r="H322" s="34"/>
      <c r="I322" s="2" t="str">
        <f>IF(Aufstellung[[#This Row],[Datum]]="","",IF(Aufstellung[[#This Row],[Frühstück]]="X",0.2,0)+IF(Aufstellung[[#This Row],[Mittagessen]]="X",0.4,0)+IF(Aufstellung[[#This Row],[Abendessen]]="X",0.4,0))</f>
        <v/>
      </c>
      <c r="J322" s="13" t="str">
        <f>IF(Aufstellung[[#This Row],[Datum]]="","",MIN(VLOOKUP(Aufstellung[[#This Row],[Land]],VMA[],2,FALSE)*Aufstellung[[#This Row],[Kürzung in %]],Aufstellung[[#This Row],[VMA
brutto]]))</f>
        <v/>
      </c>
      <c r="K322" s="13" t="str">
        <f>IF(Aufstellung[[#This Row],[Datum]]="","",Aufstellung[[#This Row],[VMA
brutto]]-Aufstellung[[#This Row],[VMA
Kürzung]])</f>
        <v/>
      </c>
      <c r="L322" s="33"/>
      <c r="M322" s="22" t="str">
        <f>IF(Aufstellung[[#This Row],[Datum]]="","",Aufstellung[[#This Row],[gefahrene km mit Privat-Kfz]]*0.3)</f>
        <v/>
      </c>
    </row>
    <row r="323" spans="1:13" ht="21.2" customHeight="1" x14ac:dyDescent="0.3">
      <c r="A323" s="37"/>
      <c r="B323" s="31"/>
      <c r="C323" s="34"/>
      <c r="D323" s="35"/>
      <c r="E323" s="13" t="str">
        <f>IF(Aufstellung[[#This Row],[Datum]]="","",IF(OR(Aufstellung[[#This Row],[Auswärtstätigkeit]]=$B$7,Aufstellung[[#This Row],[Auswärtstätigkeit]]=$B$8),VLOOKUP(Aufstellung[[#This Row],[Land]],VMA[],3,FALSE),IF(Aufstellung[[#This Row],[Auswärtstätigkeit]]=$B$9,VLOOKUP(Aufstellung[[#This Row],[Land]],VMA[],2,FALSE),"FEHLER")))</f>
        <v/>
      </c>
      <c r="F323" s="36"/>
      <c r="G323" s="36"/>
      <c r="H323" s="34"/>
      <c r="I323" s="2" t="str">
        <f>IF(Aufstellung[[#This Row],[Datum]]="","",IF(Aufstellung[[#This Row],[Frühstück]]="X",0.2,0)+IF(Aufstellung[[#This Row],[Mittagessen]]="X",0.4,0)+IF(Aufstellung[[#This Row],[Abendessen]]="X",0.4,0))</f>
        <v/>
      </c>
      <c r="J323" s="13" t="str">
        <f>IF(Aufstellung[[#This Row],[Datum]]="","",MIN(VLOOKUP(Aufstellung[[#This Row],[Land]],VMA[],2,FALSE)*Aufstellung[[#This Row],[Kürzung in %]],Aufstellung[[#This Row],[VMA
brutto]]))</f>
        <v/>
      </c>
      <c r="K323" s="13" t="str">
        <f>IF(Aufstellung[[#This Row],[Datum]]="","",Aufstellung[[#This Row],[VMA
brutto]]-Aufstellung[[#This Row],[VMA
Kürzung]])</f>
        <v/>
      </c>
      <c r="L323" s="33"/>
      <c r="M323" s="22" t="str">
        <f>IF(Aufstellung[[#This Row],[Datum]]="","",Aufstellung[[#This Row],[gefahrene km mit Privat-Kfz]]*0.3)</f>
        <v/>
      </c>
    </row>
    <row r="324" spans="1:13" ht="21.2" customHeight="1" x14ac:dyDescent="0.3">
      <c r="A324" s="37"/>
      <c r="B324" s="31"/>
      <c r="C324" s="34"/>
      <c r="D324" s="35"/>
      <c r="E324" s="13" t="str">
        <f>IF(Aufstellung[[#This Row],[Datum]]="","",IF(OR(Aufstellung[[#This Row],[Auswärtstätigkeit]]=$B$7,Aufstellung[[#This Row],[Auswärtstätigkeit]]=$B$8),VLOOKUP(Aufstellung[[#This Row],[Land]],VMA[],3,FALSE),IF(Aufstellung[[#This Row],[Auswärtstätigkeit]]=$B$9,VLOOKUP(Aufstellung[[#This Row],[Land]],VMA[],2,FALSE),"FEHLER")))</f>
        <v/>
      </c>
      <c r="F324" s="36"/>
      <c r="G324" s="36"/>
      <c r="H324" s="34"/>
      <c r="I324" s="2" t="str">
        <f>IF(Aufstellung[[#This Row],[Datum]]="","",IF(Aufstellung[[#This Row],[Frühstück]]="X",0.2,0)+IF(Aufstellung[[#This Row],[Mittagessen]]="X",0.4,0)+IF(Aufstellung[[#This Row],[Abendessen]]="X",0.4,0))</f>
        <v/>
      </c>
      <c r="J324" s="13" t="str">
        <f>IF(Aufstellung[[#This Row],[Datum]]="","",MIN(VLOOKUP(Aufstellung[[#This Row],[Land]],VMA[],2,FALSE)*Aufstellung[[#This Row],[Kürzung in %]],Aufstellung[[#This Row],[VMA
brutto]]))</f>
        <v/>
      </c>
      <c r="K324" s="13" t="str">
        <f>IF(Aufstellung[[#This Row],[Datum]]="","",Aufstellung[[#This Row],[VMA
brutto]]-Aufstellung[[#This Row],[VMA
Kürzung]])</f>
        <v/>
      </c>
      <c r="L324" s="33"/>
      <c r="M324" s="22" t="str">
        <f>IF(Aufstellung[[#This Row],[Datum]]="","",Aufstellung[[#This Row],[gefahrene km mit Privat-Kfz]]*0.3)</f>
        <v/>
      </c>
    </row>
    <row r="325" spans="1:13" ht="21.2" customHeight="1" x14ac:dyDescent="0.3">
      <c r="A325" s="37"/>
      <c r="B325" s="31"/>
      <c r="C325" s="34"/>
      <c r="D325" s="35"/>
      <c r="E325" s="13" t="str">
        <f>IF(Aufstellung[[#This Row],[Datum]]="","",IF(OR(Aufstellung[[#This Row],[Auswärtstätigkeit]]=$B$7,Aufstellung[[#This Row],[Auswärtstätigkeit]]=$B$8),VLOOKUP(Aufstellung[[#This Row],[Land]],VMA[],3,FALSE),IF(Aufstellung[[#This Row],[Auswärtstätigkeit]]=$B$9,VLOOKUP(Aufstellung[[#This Row],[Land]],VMA[],2,FALSE),"FEHLER")))</f>
        <v/>
      </c>
      <c r="F325" s="36"/>
      <c r="G325" s="36"/>
      <c r="H325" s="34"/>
      <c r="I325" s="2" t="str">
        <f>IF(Aufstellung[[#This Row],[Datum]]="","",IF(Aufstellung[[#This Row],[Frühstück]]="X",0.2,0)+IF(Aufstellung[[#This Row],[Mittagessen]]="X",0.4,0)+IF(Aufstellung[[#This Row],[Abendessen]]="X",0.4,0))</f>
        <v/>
      </c>
      <c r="J325" s="13" t="str">
        <f>IF(Aufstellung[[#This Row],[Datum]]="","",MIN(VLOOKUP(Aufstellung[[#This Row],[Land]],VMA[],2,FALSE)*Aufstellung[[#This Row],[Kürzung in %]],Aufstellung[[#This Row],[VMA
brutto]]))</f>
        <v/>
      </c>
      <c r="K325" s="13" t="str">
        <f>IF(Aufstellung[[#This Row],[Datum]]="","",Aufstellung[[#This Row],[VMA
brutto]]-Aufstellung[[#This Row],[VMA
Kürzung]])</f>
        <v/>
      </c>
      <c r="L325" s="33"/>
      <c r="M325" s="22" t="str">
        <f>IF(Aufstellung[[#This Row],[Datum]]="","",Aufstellung[[#This Row],[gefahrene km mit Privat-Kfz]]*0.3)</f>
        <v/>
      </c>
    </row>
    <row r="326" spans="1:13" ht="21.2" customHeight="1" x14ac:dyDescent="0.3">
      <c r="A326" s="37"/>
      <c r="B326" s="31"/>
      <c r="C326" s="34"/>
      <c r="D326" s="35"/>
      <c r="E326" s="13" t="str">
        <f>IF(Aufstellung[[#This Row],[Datum]]="","",IF(OR(Aufstellung[[#This Row],[Auswärtstätigkeit]]=$B$7,Aufstellung[[#This Row],[Auswärtstätigkeit]]=$B$8),VLOOKUP(Aufstellung[[#This Row],[Land]],VMA[],3,FALSE),IF(Aufstellung[[#This Row],[Auswärtstätigkeit]]=$B$9,VLOOKUP(Aufstellung[[#This Row],[Land]],VMA[],2,FALSE),"FEHLER")))</f>
        <v/>
      </c>
      <c r="F326" s="36"/>
      <c r="G326" s="36"/>
      <c r="H326" s="34"/>
      <c r="I326" s="2" t="str">
        <f>IF(Aufstellung[[#This Row],[Datum]]="","",IF(Aufstellung[[#This Row],[Frühstück]]="X",0.2,0)+IF(Aufstellung[[#This Row],[Mittagessen]]="X",0.4,0)+IF(Aufstellung[[#This Row],[Abendessen]]="X",0.4,0))</f>
        <v/>
      </c>
      <c r="J326" s="13" t="str">
        <f>IF(Aufstellung[[#This Row],[Datum]]="","",MIN(VLOOKUP(Aufstellung[[#This Row],[Land]],VMA[],2,FALSE)*Aufstellung[[#This Row],[Kürzung in %]],Aufstellung[[#This Row],[VMA
brutto]]))</f>
        <v/>
      </c>
      <c r="K326" s="13" t="str">
        <f>IF(Aufstellung[[#This Row],[Datum]]="","",Aufstellung[[#This Row],[VMA
brutto]]-Aufstellung[[#This Row],[VMA
Kürzung]])</f>
        <v/>
      </c>
      <c r="L326" s="33"/>
      <c r="M326" s="22" t="str">
        <f>IF(Aufstellung[[#This Row],[Datum]]="","",Aufstellung[[#This Row],[gefahrene km mit Privat-Kfz]]*0.3)</f>
        <v/>
      </c>
    </row>
    <row r="327" spans="1:13" ht="21.2" customHeight="1" x14ac:dyDescent="0.3">
      <c r="A327" s="37"/>
      <c r="B327" s="31"/>
      <c r="C327" s="34"/>
      <c r="D327" s="35"/>
      <c r="E327" s="13" t="str">
        <f>IF(Aufstellung[[#This Row],[Datum]]="","",IF(OR(Aufstellung[[#This Row],[Auswärtstätigkeit]]=$B$7,Aufstellung[[#This Row],[Auswärtstätigkeit]]=$B$8),VLOOKUP(Aufstellung[[#This Row],[Land]],VMA[],3,FALSE),IF(Aufstellung[[#This Row],[Auswärtstätigkeit]]=$B$9,VLOOKUP(Aufstellung[[#This Row],[Land]],VMA[],2,FALSE),"FEHLER")))</f>
        <v/>
      </c>
      <c r="F327" s="36"/>
      <c r="G327" s="36"/>
      <c r="H327" s="34"/>
      <c r="I327" s="2" t="str">
        <f>IF(Aufstellung[[#This Row],[Datum]]="","",IF(Aufstellung[[#This Row],[Frühstück]]="X",0.2,0)+IF(Aufstellung[[#This Row],[Mittagessen]]="X",0.4,0)+IF(Aufstellung[[#This Row],[Abendessen]]="X",0.4,0))</f>
        <v/>
      </c>
      <c r="J327" s="13" t="str">
        <f>IF(Aufstellung[[#This Row],[Datum]]="","",MIN(VLOOKUP(Aufstellung[[#This Row],[Land]],VMA[],2,FALSE)*Aufstellung[[#This Row],[Kürzung in %]],Aufstellung[[#This Row],[VMA
brutto]]))</f>
        <v/>
      </c>
      <c r="K327" s="13" t="str">
        <f>IF(Aufstellung[[#This Row],[Datum]]="","",Aufstellung[[#This Row],[VMA
brutto]]-Aufstellung[[#This Row],[VMA
Kürzung]])</f>
        <v/>
      </c>
      <c r="L327" s="33"/>
      <c r="M327" s="22" t="str">
        <f>IF(Aufstellung[[#This Row],[Datum]]="","",Aufstellung[[#This Row],[gefahrene km mit Privat-Kfz]]*0.3)</f>
        <v/>
      </c>
    </row>
    <row r="328" spans="1:13" ht="21.2" customHeight="1" x14ac:dyDescent="0.3">
      <c r="A328" s="37"/>
      <c r="B328" s="31"/>
      <c r="C328" s="34"/>
      <c r="D328" s="35"/>
      <c r="E328" s="13" t="str">
        <f>IF(Aufstellung[[#This Row],[Datum]]="","",IF(OR(Aufstellung[[#This Row],[Auswärtstätigkeit]]=$B$7,Aufstellung[[#This Row],[Auswärtstätigkeit]]=$B$8),VLOOKUP(Aufstellung[[#This Row],[Land]],VMA[],3,FALSE),IF(Aufstellung[[#This Row],[Auswärtstätigkeit]]=$B$9,VLOOKUP(Aufstellung[[#This Row],[Land]],VMA[],2,FALSE),"FEHLER")))</f>
        <v/>
      </c>
      <c r="F328" s="36"/>
      <c r="G328" s="36"/>
      <c r="H328" s="34"/>
      <c r="I328" s="2" t="str">
        <f>IF(Aufstellung[[#This Row],[Datum]]="","",IF(Aufstellung[[#This Row],[Frühstück]]="X",0.2,0)+IF(Aufstellung[[#This Row],[Mittagessen]]="X",0.4,0)+IF(Aufstellung[[#This Row],[Abendessen]]="X",0.4,0))</f>
        <v/>
      </c>
      <c r="J328" s="13" t="str">
        <f>IF(Aufstellung[[#This Row],[Datum]]="","",MIN(VLOOKUP(Aufstellung[[#This Row],[Land]],VMA[],2,FALSE)*Aufstellung[[#This Row],[Kürzung in %]],Aufstellung[[#This Row],[VMA
brutto]]))</f>
        <v/>
      </c>
      <c r="K328" s="13" t="str">
        <f>IF(Aufstellung[[#This Row],[Datum]]="","",Aufstellung[[#This Row],[VMA
brutto]]-Aufstellung[[#This Row],[VMA
Kürzung]])</f>
        <v/>
      </c>
      <c r="L328" s="33"/>
      <c r="M328" s="22" t="str">
        <f>IF(Aufstellung[[#This Row],[Datum]]="","",Aufstellung[[#This Row],[gefahrene km mit Privat-Kfz]]*0.3)</f>
        <v/>
      </c>
    </row>
    <row r="329" spans="1:13" ht="21.2" customHeight="1" x14ac:dyDescent="0.3">
      <c r="A329" s="37"/>
      <c r="B329" s="31"/>
      <c r="C329" s="34"/>
      <c r="D329" s="35"/>
      <c r="E329" s="13" t="str">
        <f>IF(Aufstellung[[#This Row],[Datum]]="","",IF(OR(Aufstellung[[#This Row],[Auswärtstätigkeit]]=$B$7,Aufstellung[[#This Row],[Auswärtstätigkeit]]=$B$8),VLOOKUP(Aufstellung[[#This Row],[Land]],VMA[],3,FALSE),IF(Aufstellung[[#This Row],[Auswärtstätigkeit]]=$B$9,VLOOKUP(Aufstellung[[#This Row],[Land]],VMA[],2,FALSE),"FEHLER")))</f>
        <v/>
      </c>
      <c r="F329" s="36"/>
      <c r="G329" s="36"/>
      <c r="H329" s="34"/>
      <c r="I329" s="2" t="str">
        <f>IF(Aufstellung[[#This Row],[Datum]]="","",IF(Aufstellung[[#This Row],[Frühstück]]="X",0.2,0)+IF(Aufstellung[[#This Row],[Mittagessen]]="X",0.4,0)+IF(Aufstellung[[#This Row],[Abendessen]]="X",0.4,0))</f>
        <v/>
      </c>
      <c r="J329" s="13" t="str">
        <f>IF(Aufstellung[[#This Row],[Datum]]="","",MIN(VLOOKUP(Aufstellung[[#This Row],[Land]],VMA[],2,FALSE)*Aufstellung[[#This Row],[Kürzung in %]],Aufstellung[[#This Row],[VMA
brutto]]))</f>
        <v/>
      </c>
      <c r="K329" s="13" t="str">
        <f>IF(Aufstellung[[#This Row],[Datum]]="","",Aufstellung[[#This Row],[VMA
brutto]]-Aufstellung[[#This Row],[VMA
Kürzung]])</f>
        <v/>
      </c>
      <c r="L329" s="33"/>
      <c r="M329" s="22" t="str">
        <f>IF(Aufstellung[[#This Row],[Datum]]="","",Aufstellung[[#This Row],[gefahrene km mit Privat-Kfz]]*0.3)</f>
        <v/>
      </c>
    </row>
    <row r="330" spans="1:13" ht="21.2" customHeight="1" x14ac:dyDescent="0.3">
      <c r="A330" s="37"/>
      <c r="B330" s="31"/>
      <c r="C330" s="34"/>
      <c r="D330" s="35"/>
      <c r="E330" s="13" t="str">
        <f>IF(Aufstellung[[#This Row],[Datum]]="","",IF(OR(Aufstellung[[#This Row],[Auswärtstätigkeit]]=$B$7,Aufstellung[[#This Row],[Auswärtstätigkeit]]=$B$8),VLOOKUP(Aufstellung[[#This Row],[Land]],VMA[],3,FALSE),IF(Aufstellung[[#This Row],[Auswärtstätigkeit]]=$B$9,VLOOKUP(Aufstellung[[#This Row],[Land]],VMA[],2,FALSE),"FEHLER")))</f>
        <v/>
      </c>
      <c r="F330" s="36"/>
      <c r="G330" s="36"/>
      <c r="H330" s="34"/>
      <c r="I330" s="2" t="str">
        <f>IF(Aufstellung[[#This Row],[Datum]]="","",IF(Aufstellung[[#This Row],[Frühstück]]="X",0.2,0)+IF(Aufstellung[[#This Row],[Mittagessen]]="X",0.4,0)+IF(Aufstellung[[#This Row],[Abendessen]]="X",0.4,0))</f>
        <v/>
      </c>
      <c r="J330" s="13" t="str">
        <f>IF(Aufstellung[[#This Row],[Datum]]="","",MIN(VLOOKUP(Aufstellung[[#This Row],[Land]],VMA[],2,FALSE)*Aufstellung[[#This Row],[Kürzung in %]],Aufstellung[[#This Row],[VMA
brutto]]))</f>
        <v/>
      </c>
      <c r="K330" s="13" t="str">
        <f>IF(Aufstellung[[#This Row],[Datum]]="","",Aufstellung[[#This Row],[VMA
brutto]]-Aufstellung[[#This Row],[VMA
Kürzung]])</f>
        <v/>
      </c>
      <c r="L330" s="33"/>
      <c r="M330" s="22" t="str">
        <f>IF(Aufstellung[[#This Row],[Datum]]="","",Aufstellung[[#This Row],[gefahrene km mit Privat-Kfz]]*0.3)</f>
        <v/>
      </c>
    </row>
    <row r="331" spans="1:13" ht="21.2" customHeight="1" x14ac:dyDescent="0.3">
      <c r="A331" s="37"/>
      <c r="B331" s="31"/>
      <c r="C331" s="34"/>
      <c r="D331" s="35"/>
      <c r="E331" s="13" t="str">
        <f>IF(Aufstellung[[#This Row],[Datum]]="","",IF(OR(Aufstellung[[#This Row],[Auswärtstätigkeit]]=$B$7,Aufstellung[[#This Row],[Auswärtstätigkeit]]=$B$8),VLOOKUP(Aufstellung[[#This Row],[Land]],VMA[],3,FALSE),IF(Aufstellung[[#This Row],[Auswärtstätigkeit]]=$B$9,VLOOKUP(Aufstellung[[#This Row],[Land]],VMA[],2,FALSE),"FEHLER")))</f>
        <v/>
      </c>
      <c r="F331" s="36"/>
      <c r="G331" s="36"/>
      <c r="H331" s="34"/>
      <c r="I331" s="2" t="str">
        <f>IF(Aufstellung[[#This Row],[Datum]]="","",IF(Aufstellung[[#This Row],[Frühstück]]="X",0.2,0)+IF(Aufstellung[[#This Row],[Mittagessen]]="X",0.4,0)+IF(Aufstellung[[#This Row],[Abendessen]]="X",0.4,0))</f>
        <v/>
      </c>
      <c r="J331" s="13" t="str">
        <f>IF(Aufstellung[[#This Row],[Datum]]="","",MIN(VLOOKUP(Aufstellung[[#This Row],[Land]],VMA[],2,FALSE)*Aufstellung[[#This Row],[Kürzung in %]],Aufstellung[[#This Row],[VMA
brutto]]))</f>
        <v/>
      </c>
      <c r="K331" s="13" t="str">
        <f>IF(Aufstellung[[#This Row],[Datum]]="","",Aufstellung[[#This Row],[VMA
brutto]]-Aufstellung[[#This Row],[VMA
Kürzung]])</f>
        <v/>
      </c>
      <c r="L331" s="33"/>
      <c r="M331" s="22" t="str">
        <f>IF(Aufstellung[[#This Row],[Datum]]="","",Aufstellung[[#This Row],[gefahrene km mit Privat-Kfz]]*0.3)</f>
        <v/>
      </c>
    </row>
    <row r="332" spans="1:13" ht="21.2" customHeight="1" x14ac:dyDescent="0.3">
      <c r="A332" s="37"/>
      <c r="B332" s="31"/>
      <c r="C332" s="34"/>
      <c r="D332" s="35"/>
      <c r="E332" s="13" t="str">
        <f>IF(Aufstellung[[#This Row],[Datum]]="","",IF(OR(Aufstellung[[#This Row],[Auswärtstätigkeit]]=$B$7,Aufstellung[[#This Row],[Auswärtstätigkeit]]=$B$8),VLOOKUP(Aufstellung[[#This Row],[Land]],VMA[],3,FALSE),IF(Aufstellung[[#This Row],[Auswärtstätigkeit]]=$B$9,VLOOKUP(Aufstellung[[#This Row],[Land]],VMA[],2,FALSE),"FEHLER")))</f>
        <v/>
      </c>
      <c r="F332" s="36"/>
      <c r="G332" s="36"/>
      <c r="H332" s="34"/>
      <c r="I332" s="2" t="str">
        <f>IF(Aufstellung[[#This Row],[Datum]]="","",IF(Aufstellung[[#This Row],[Frühstück]]="X",0.2,0)+IF(Aufstellung[[#This Row],[Mittagessen]]="X",0.4,0)+IF(Aufstellung[[#This Row],[Abendessen]]="X",0.4,0))</f>
        <v/>
      </c>
      <c r="J332" s="13" t="str">
        <f>IF(Aufstellung[[#This Row],[Datum]]="","",MIN(VLOOKUP(Aufstellung[[#This Row],[Land]],VMA[],2,FALSE)*Aufstellung[[#This Row],[Kürzung in %]],Aufstellung[[#This Row],[VMA
brutto]]))</f>
        <v/>
      </c>
      <c r="K332" s="13" t="str">
        <f>IF(Aufstellung[[#This Row],[Datum]]="","",Aufstellung[[#This Row],[VMA
brutto]]-Aufstellung[[#This Row],[VMA
Kürzung]])</f>
        <v/>
      </c>
      <c r="L332" s="33"/>
      <c r="M332" s="22" t="str">
        <f>IF(Aufstellung[[#This Row],[Datum]]="","",Aufstellung[[#This Row],[gefahrene km mit Privat-Kfz]]*0.3)</f>
        <v/>
      </c>
    </row>
    <row r="333" spans="1:13" ht="21.2" customHeight="1" x14ac:dyDescent="0.3">
      <c r="A333" s="37"/>
      <c r="B333" s="31"/>
      <c r="C333" s="34"/>
      <c r="D333" s="35"/>
      <c r="E333" s="13" t="str">
        <f>IF(Aufstellung[[#This Row],[Datum]]="","",IF(OR(Aufstellung[[#This Row],[Auswärtstätigkeit]]=$B$7,Aufstellung[[#This Row],[Auswärtstätigkeit]]=$B$8),VLOOKUP(Aufstellung[[#This Row],[Land]],VMA[],3,FALSE),IF(Aufstellung[[#This Row],[Auswärtstätigkeit]]=$B$9,VLOOKUP(Aufstellung[[#This Row],[Land]],VMA[],2,FALSE),"FEHLER")))</f>
        <v/>
      </c>
      <c r="F333" s="36"/>
      <c r="G333" s="36"/>
      <c r="H333" s="34"/>
      <c r="I333" s="2" t="str">
        <f>IF(Aufstellung[[#This Row],[Datum]]="","",IF(Aufstellung[[#This Row],[Frühstück]]="X",0.2,0)+IF(Aufstellung[[#This Row],[Mittagessen]]="X",0.4,0)+IF(Aufstellung[[#This Row],[Abendessen]]="X",0.4,0))</f>
        <v/>
      </c>
      <c r="J333" s="13" t="str">
        <f>IF(Aufstellung[[#This Row],[Datum]]="","",MIN(VLOOKUP(Aufstellung[[#This Row],[Land]],VMA[],2,FALSE)*Aufstellung[[#This Row],[Kürzung in %]],Aufstellung[[#This Row],[VMA
brutto]]))</f>
        <v/>
      </c>
      <c r="K333" s="13" t="str">
        <f>IF(Aufstellung[[#This Row],[Datum]]="","",Aufstellung[[#This Row],[VMA
brutto]]-Aufstellung[[#This Row],[VMA
Kürzung]])</f>
        <v/>
      </c>
      <c r="L333" s="33"/>
      <c r="M333" s="22" t="str">
        <f>IF(Aufstellung[[#This Row],[Datum]]="","",Aufstellung[[#This Row],[gefahrene km mit Privat-Kfz]]*0.3)</f>
        <v/>
      </c>
    </row>
    <row r="334" spans="1:13" ht="21.2" customHeight="1" x14ac:dyDescent="0.3">
      <c r="A334" s="37"/>
      <c r="B334" s="31"/>
      <c r="C334" s="34"/>
      <c r="D334" s="35"/>
      <c r="E334" s="13" t="str">
        <f>IF(Aufstellung[[#This Row],[Datum]]="","",IF(OR(Aufstellung[[#This Row],[Auswärtstätigkeit]]=$B$7,Aufstellung[[#This Row],[Auswärtstätigkeit]]=$B$8),VLOOKUP(Aufstellung[[#This Row],[Land]],VMA[],3,FALSE),IF(Aufstellung[[#This Row],[Auswärtstätigkeit]]=$B$9,VLOOKUP(Aufstellung[[#This Row],[Land]],VMA[],2,FALSE),"FEHLER")))</f>
        <v/>
      </c>
      <c r="F334" s="36"/>
      <c r="G334" s="36"/>
      <c r="H334" s="34"/>
      <c r="I334" s="2" t="str">
        <f>IF(Aufstellung[[#This Row],[Datum]]="","",IF(Aufstellung[[#This Row],[Frühstück]]="X",0.2,0)+IF(Aufstellung[[#This Row],[Mittagessen]]="X",0.4,0)+IF(Aufstellung[[#This Row],[Abendessen]]="X",0.4,0))</f>
        <v/>
      </c>
      <c r="J334" s="13" t="str">
        <f>IF(Aufstellung[[#This Row],[Datum]]="","",MIN(VLOOKUP(Aufstellung[[#This Row],[Land]],VMA[],2,FALSE)*Aufstellung[[#This Row],[Kürzung in %]],Aufstellung[[#This Row],[VMA
brutto]]))</f>
        <v/>
      </c>
      <c r="K334" s="13" t="str">
        <f>IF(Aufstellung[[#This Row],[Datum]]="","",Aufstellung[[#This Row],[VMA
brutto]]-Aufstellung[[#This Row],[VMA
Kürzung]])</f>
        <v/>
      </c>
      <c r="L334" s="33"/>
      <c r="M334" s="22" t="str">
        <f>IF(Aufstellung[[#This Row],[Datum]]="","",Aufstellung[[#This Row],[gefahrene km mit Privat-Kfz]]*0.3)</f>
        <v/>
      </c>
    </row>
    <row r="335" spans="1:13" ht="21.2" customHeight="1" x14ac:dyDescent="0.3">
      <c r="A335" s="37"/>
      <c r="B335" s="31"/>
      <c r="C335" s="34"/>
      <c r="D335" s="35"/>
      <c r="E335" s="13" t="str">
        <f>IF(Aufstellung[[#This Row],[Datum]]="","",IF(OR(Aufstellung[[#This Row],[Auswärtstätigkeit]]=$B$7,Aufstellung[[#This Row],[Auswärtstätigkeit]]=$B$8),VLOOKUP(Aufstellung[[#This Row],[Land]],VMA[],3,FALSE),IF(Aufstellung[[#This Row],[Auswärtstätigkeit]]=$B$9,VLOOKUP(Aufstellung[[#This Row],[Land]],VMA[],2,FALSE),"FEHLER")))</f>
        <v/>
      </c>
      <c r="F335" s="36"/>
      <c r="G335" s="36"/>
      <c r="H335" s="34"/>
      <c r="I335" s="2" t="str">
        <f>IF(Aufstellung[[#This Row],[Datum]]="","",IF(Aufstellung[[#This Row],[Frühstück]]="X",0.2,0)+IF(Aufstellung[[#This Row],[Mittagessen]]="X",0.4,0)+IF(Aufstellung[[#This Row],[Abendessen]]="X",0.4,0))</f>
        <v/>
      </c>
      <c r="J335" s="13" t="str">
        <f>IF(Aufstellung[[#This Row],[Datum]]="","",MIN(VLOOKUP(Aufstellung[[#This Row],[Land]],VMA[],2,FALSE)*Aufstellung[[#This Row],[Kürzung in %]],Aufstellung[[#This Row],[VMA
brutto]]))</f>
        <v/>
      </c>
      <c r="K335" s="13" t="str">
        <f>IF(Aufstellung[[#This Row],[Datum]]="","",Aufstellung[[#This Row],[VMA
brutto]]-Aufstellung[[#This Row],[VMA
Kürzung]])</f>
        <v/>
      </c>
      <c r="L335" s="33"/>
      <c r="M335" s="22" t="str">
        <f>IF(Aufstellung[[#This Row],[Datum]]="","",Aufstellung[[#This Row],[gefahrene km mit Privat-Kfz]]*0.3)</f>
        <v/>
      </c>
    </row>
    <row r="336" spans="1:13" ht="21.2" customHeight="1" x14ac:dyDescent="0.3">
      <c r="A336" s="37"/>
      <c r="B336" s="31"/>
      <c r="C336" s="34"/>
      <c r="D336" s="35"/>
      <c r="E336" s="13" t="str">
        <f>IF(Aufstellung[[#This Row],[Datum]]="","",IF(OR(Aufstellung[[#This Row],[Auswärtstätigkeit]]=$B$7,Aufstellung[[#This Row],[Auswärtstätigkeit]]=$B$8),VLOOKUP(Aufstellung[[#This Row],[Land]],VMA[],3,FALSE),IF(Aufstellung[[#This Row],[Auswärtstätigkeit]]=$B$9,VLOOKUP(Aufstellung[[#This Row],[Land]],VMA[],2,FALSE),"FEHLER")))</f>
        <v/>
      </c>
      <c r="F336" s="36"/>
      <c r="G336" s="36"/>
      <c r="H336" s="34"/>
      <c r="I336" s="2" t="str">
        <f>IF(Aufstellung[[#This Row],[Datum]]="","",IF(Aufstellung[[#This Row],[Frühstück]]="X",0.2,0)+IF(Aufstellung[[#This Row],[Mittagessen]]="X",0.4,0)+IF(Aufstellung[[#This Row],[Abendessen]]="X",0.4,0))</f>
        <v/>
      </c>
      <c r="J336" s="13" t="str">
        <f>IF(Aufstellung[[#This Row],[Datum]]="","",MIN(VLOOKUP(Aufstellung[[#This Row],[Land]],VMA[],2,FALSE)*Aufstellung[[#This Row],[Kürzung in %]],Aufstellung[[#This Row],[VMA
brutto]]))</f>
        <v/>
      </c>
      <c r="K336" s="13" t="str">
        <f>IF(Aufstellung[[#This Row],[Datum]]="","",Aufstellung[[#This Row],[VMA
brutto]]-Aufstellung[[#This Row],[VMA
Kürzung]])</f>
        <v/>
      </c>
      <c r="L336" s="33"/>
      <c r="M336" s="22" t="str">
        <f>IF(Aufstellung[[#This Row],[Datum]]="","",Aufstellung[[#This Row],[gefahrene km mit Privat-Kfz]]*0.3)</f>
        <v/>
      </c>
    </row>
    <row r="337" spans="1:13" ht="21.2" customHeight="1" x14ac:dyDescent="0.3">
      <c r="A337" s="37"/>
      <c r="B337" s="31"/>
      <c r="C337" s="34"/>
      <c r="D337" s="35"/>
      <c r="E337" s="13" t="str">
        <f>IF(Aufstellung[[#This Row],[Datum]]="","",IF(OR(Aufstellung[[#This Row],[Auswärtstätigkeit]]=$B$7,Aufstellung[[#This Row],[Auswärtstätigkeit]]=$B$8),VLOOKUP(Aufstellung[[#This Row],[Land]],VMA[],3,FALSE),IF(Aufstellung[[#This Row],[Auswärtstätigkeit]]=$B$9,VLOOKUP(Aufstellung[[#This Row],[Land]],VMA[],2,FALSE),"FEHLER")))</f>
        <v/>
      </c>
      <c r="F337" s="36"/>
      <c r="G337" s="36"/>
      <c r="H337" s="34"/>
      <c r="I337" s="2" t="str">
        <f>IF(Aufstellung[[#This Row],[Datum]]="","",IF(Aufstellung[[#This Row],[Frühstück]]="X",0.2,0)+IF(Aufstellung[[#This Row],[Mittagessen]]="X",0.4,0)+IF(Aufstellung[[#This Row],[Abendessen]]="X",0.4,0))</f>
        <v/>
      </c>
      <c r="J337" s="13" t="str">
        <f>IF(Aufstellung[[#This Row],[Datum]]="","",MIN(VLOOKUP(Aufstellung[[#This Row],[Land]],VMA[],2,FALSE)*Aufstellung[[#This Row],[Kürzung in %]],Aufstellung[[#This Row],[VMA
brutto]]))</f>
        <v/>
      </c>
      <c r="K337" s="13" t="str">
        <f>IF(Aufstellung[[#This Row],[Datum]]="","",Aufstellung[[#This Row],[VMA
brutto]]-Aufstellung[[#This Row],[VMA
Kürzung]])</f>
        <v/>
      </c>
      <c r="L337" s="33"/>
      <c r="M337" s="22" t="str">
        <f>IF(Aufstellung[[#This Row],[Datum]]="","",Aufstellung[[#This Row],[gefahrene km mit Privat-Kfz]]*0.3)</f>
        <v/>
      </c>
    </row>
    <row r="338" spans="1:13" ht="21.2" customHeight="1" x14ac:dyDescent="0.3">
      <c r="A338" s="37"/>
      <c r="B338" s="31"/>
      <c r="C338" s="34"/>
      <c r="D338" s="35"/>
      <c r="E338" s="13" t="str">
        <f>IF(Aufstellung[[#This Row],[Datum]]="","",IF(OR(Aufstellung[[#This Row],[Auswärtstätigkeit]]=$B$7,Aufstellung[[#This Row],[Auswärtstätigkeit]]=$B$8),VLOOKUP(Aufstellung[[#This Row],[Land]],VMA[],3,FALSE),IF(Aufstellung[[#This Row],[Auswärtstätigkeit]]=$B$9,VLOOKUP(Aufstellung[[#This Row],[Land]],VMA[],2,FALSE),"FEHLER")))</f>
        <v/>
      </c>
      <c r="F338" s="36"/>
      <c r="G338" s="36"/>
      <c r="H338" s="34"/>
      <c r="I338" s="2" t="str">
        <f>IF(Aufstellung[[#This Row],[Datum]]="","",IF(Aufstellung[[#This Row],[Frühstück]]="X",0.2,0)+IF(Aufstellung[[#This Row],[Mittagessen]]="X",0.4,0)+IF(Aufstellung[[#This Row],[Abendessen]]="X",0.4,0))</f>
        <v/>
      </c>
      <c r="J338" s="13" t="str">
        <f>IF(Aufstellung[[#This Row],[Datum]]="","",MIN(VLOOKUP(Aufstellung[[#This Row],[Land]],VMA[],2,FALSE)*Aufstellung[[#This Row],[Kürzung in %]],Aufstellung[[#This Row],[VMA
brutto]]))</f>
        <v/>
      </c>
      <c r="K338" s="13" t="str">
        <f>IF(Aufstellung[[#This Row],[Datum]]="","",Aufstellung[[#This Row],[VMA
brutto]]-Aufstellung[[#This Row],[VMA
Kürzung]])</f>
        <v/>
      </c>
      <c r="L338" s="33"/>
      <c r="M338" s="22" t="str">
        <f>IF(Aufstellung[[#This Row],[Datum]]="","",Aufstellung[[#This Row],[gefahrene km mit Privat-Kfz]]*0.3)</f>
        <v/>
      </c>
    </row>
    <row r="339" spans="1:13" ht="21.2" customHeight="1" x14ac:dyDescent="0.3">
      <c r="A339" s="37"/>
      <c r="B339" s="31"/>
      <c r="C339" s="34"/>
      <c r="D339" s="35"/>
      <c r="E339" s="13" t="str">
        <f>IF(Aufstellung[[#This Row],[Datum]]="","",IF(OR(Aufstellung[[#This Row],[Auswärtstätigkeit]]=$B$7,Aufstellung[[#This Row],[Auswärtstätigkeit]]=$B$8),VLOOKUP(Aufstellung[[#This Row],[Land]],VMA[],3,FALSE),IF(Aufstellung[[#This Row],[Auswärtstätigkeit]]=$B$9,VLOOKUP(Aufstellung[[#This Row],[Land]],VMA[],2,FALSE),"FEHLER")))</f>
        <v/>
      </c>
      <c r="F339" s="36"/>
      <c r="G339" s="36"/>
      <c r="H339" s="34"/>
      <c r="I339" s="2" t="str">
        <f>IF(Aufstellung[[#This Row],[Datum]]="","",IF(Aufstellung[[#This Row],[Frühstück]]="X",0.2,0)+IF(Aufstellung[[#This Row],[Mittagessen]]="X",0.4,0)+IF(Aufstellung[[#This Row],[Abendessen]]="X",0.4,0))</f>
        <v/>
      </c>
      <c r="J339" s="13" t="str">
        <f>IF(Aufstellung[[#This Row],[Datum]]="","",MIN(VLOOKUP(Aufstellung[[#This Row],[Land]],VMA[],2,FALSE)*Aufstellung[[#This Row],[Kürzung in %]],Aufstellung[[#This Row],[VMA
brutto]]))</f>
        <v/>
      </c>
      <c r="K339" s="13" t="str">
        <f>IF(Aufstellung[[#This Row],[Datum]]="","",Aufstellung[[#This Row],[VMA
brutto]]-Aufstellung[[#This Row],[VMA
Kürzung]])</f>
        <v/>
      </c>
      <c r="L339" s="33"/>
      <c r="M339" s="22" t="str">
        <f>IF(Aufstellung[[#This Row],[Datum]]="","",Aufstellung[[#This Row],[gefahrene km mit Privat-Kfz]]*0.3)</f>
        <v/>
      </c>
    </row>
    <row r="340" spans="1:13" ht="21.2" customHeight="1" x14ac:dyDescent="0.3">
      <c r="A340" s="37"/>
      <c r="B340" s="31"/>
      <c r="C340" s="34"/>
      <c r="D340" s="35"/>
      <c r="E340" s="13" t="str">
        <f>IF(Aufstellung[[#This Row],[Datum]]="","",IF(OR(Aufstellung[[#This Row],[Auswärtstätigkeit]]=$B$7,Aufstellung[[#This Row],[Auswärtstätigkeit]]=$B$8),VLOOKUP(Aufstellung[[#This Row],[Land]],VMA[],3,FALSE),IF(Aufstellung[[#This Row],[Auswärtstätigkeit]]=$B$9,VLOOKUP(Aufstellung[[#This Row],[Land]],VMA[],2,FALSE),"FEHLER")))</f>
        <v/>
      </c>
      <c r="F340" s="36"/>
      <c r="G340" s="36"/>
      <c r="H340" s="34"/>
      <c r="I340" s="2" t="str">
        <f>IF(Aufstellung[[#This Row],[Datum]]="","",IF(Aufstellung[[#This Row],[Frühstück]]="X",0.2,0)+IF(Aufstellung[[#This Row],[Mittagessen]]="X",0.4,0)+IF(Aufstellung[[#This Row],[Abendessen]]="X",0.4,0))</f>
        <v/>
      </c>
      <c r="J340" s="13" t="str">
        <f>IF(Aufstellung[[#This Row],[Datum]]="","",MIN(VLOOKUP(Aufstellung[[#This Row],[Land]],VMA[],2,FALSE)*Aufstellung[[#This Row],[Kürzung in %]],Aufstellung[[#This Row],[VMA
brutto]]))</f>
        <v/>
      </c>
      <c r="K340" s="13" t="str">
        <f>IF(Aufstellung[[#This Row],[Datum]]="","",Aufstellung[[#This Row],[VMA
brutto]]-Aufstellung[[#This Row],[VMA
Kürzung]])</f>
        <v/>
      </c>
      <c r="L340" s="33"/>
      <c r="M340" s="22" t="str">
        <f>IF(Aufstellung[[#This Row],[Datum]]="","",Aufstellung[[#This Row],[gefahrene km mit Privat-Kfz]]*0.3)</f>
        <v/>
      </c>
    </row>
    <row r="341" spans="1:13" ht="21.2" customHeight="1" x14ac:dyDescent="0.3">
      <c r="A341" s="37"/>
      <c r="B341" s="31"/>
      <c r="C341" s="34"/>
      <c r="D341" s="35"/>
      <c r="E341" s="13" t="str">
        <f>IF(Aufstellung[[#This Row],[Datum]]="","",IF(OR(Aufstellung[[#This Row],[Auswärtstätigkeit]]=$B$7,Aufstellung[[#This Row],[Auswärtstätigkeit]]=$B$8),VLOOKUP(Aufstellung[[#This Row],[Land]],VMA[],3,FALSE),IF(Aufstellung[[#This Row],[Auswärtstätigkeit]]=$B$9,VLOOKUP(Aufstellung[[#This Row],[Land]],VMA[],2,FALSE),"FEHLER")))</f>
        <v/>
      </c>
      <c r="F341" s="36"/>
      <c r="G341" s="36"/>
      <c r="H341" s="34"/>
      <c r="I341" s="2" t="str">
        <f>IF(Aufstellung[[#This Row],[Datum]]="","",IF(Aufstellung[[#This Row],[Frühstück]]="X",0.2,0)+IF(Aufstellung[[#This Row],[Mittagessen]]="X",0.4,0)+IF(Aufstellung[[#This Row],[Abendessen]]="X",0.4,0))</f>
        <v/>
      </c>
      <c r="J341" s="13" t="str">
        <f>IF(Aufstellung[[#This Row],[Datum]]="","",MIN(VLOOKUP(Aufstellung[[#This Row],[Land]],VMA[],2,FALSE)*Aufstellung[[#This Row],[Kürzung in %]],Aufstellung[[#This Row],[VMA
brutto]]))</f>
        <v/>
      </c>
      <c r="K341" s="13" t="str">
        <f>IF(Aufstellung[[#This Row],[Datum]]="","",Aufstellung[[#This Row],[VMA
brutto]]-Aufstellung[[#This Row],[VMA
Kürzung]])</f>
        <v/>
      </c>
      <c r="L341" s="33"/>
      <c r="M341" s="22" t="str">
        <f>IF(Aufstellung[[#This Row],[Datum]]="","",Aufstellung[[#This Row],[gefahrene km mit Privat-Kfz]]*0.3)</f>
        <v/>
      </c>
    </row>
    <row r="342" spans="1:13" ht="21.2" customHeight="1" x14ac:dyDescent="0.3">
      <c r="A342" s="37"/>
      <c r="B342" s="31"/>
      <c r="C342" s="34"/>
      <c r="D342" s="35"/>
      <c r="E342" s="13" t="str">
        <f>IF(Aufstellung[[#This Row],[Datum]]="","",IF(OR(Aufstellung[[#This Row],[Auswärtstätigkeit]]=$B$7,Aufstellung[[#This Row],[Auswärtstätigkeit]]=$B$8),VLOOKUP(Aufstellung[[#This Row],[Land]],VMA[],3,FALSE),IF(Aufstellung[[#This Row],[Auswärtstätigkeit]]=$B$9,VLOOKUP(Aufstellung[[#This Row],[Land]],VMA[],2,FALSE),"FEHLER")))</f>
        <v/>
      </c>
      <c r="F342" s="36"/>
      <c r="G342" s="36"/>
      <c r="H342" s="34"/>
      <c r="I342" s="2" t="str">
        <f>IF(Aufstellung[[#This Row],[Datum]]="","",IF(Aufstellung[[#This Row],[Frühstück]]="X",0.2,0)+IF(Aufstellung[[#This Row],[Mittagessen]]="X",0.4,0)+IF(Aufstellung[[#This Row],[Abendessen]]="X",0.4,0))</f>
        <v/>
      </c>
      <c r="J342" s="13" t="str">
        <f>IF(Aufstellung[[#This Row],[Datum]]="","",MIN(VLOOKUP(Aufstellung[[#This Row],[Land]],VMA[],2,FALSE)*Aufstellung[[#This Row],[Kürzung in %]],Aufstellung[[#This Row],[VMA
brutto]]))</f>
        <v/>
      </c>
      <c r="K342" s="13" t="str">
        <f>IF(Aufstellung[[#This Row],[Datum]]="","",Aufstellung[[#This Row],[VMA
brutto]]-Aufstellung[[#This Row],[VMA
Kürzung]])</f>
        <v/>
      </c>
      <c r="L342" s="33"/>
      <c r="M342" s="22" t="str">
        <f>IF(Aufstellung[[#This Row],[Datum]]="","",Aufstellung[[#This Row],[gefahrene km mit Privat-Kfz]]*0.3)</f>
        <v/>
      </c>
    </row>
    <row r="343" spans="1:13" ht="21.2" customHeight="1" x14ac:dyDescent="0.3">
      <c r="A343" s="37"/>
      <c r="B343" s="31"/>
      <c r="C343" s="34"/>
      <c r="D343" s="35"/>
      <c r="E343" s="13" t="str">
        <f>IF(Aufstellung[[#This Row],[Datum]]="","",IF(OR(Aufstellung[[#This Row],[Auswärtstätigkeit]]=$B$7,Aufstellung[[#This Row],[Auswärtstätigkeit]]=$B$8),VLOOKUP(Aufstellung[[#This Row],[Land]],VMA[],3,FALSE),IF(Aufstellung[[#This Row],[Auswärtstätigkeit]]=$B$9,VLOOKUP(Aufstellung[[#This Row],[Land]],VMA[],2,FALSE),"FEHLER")))</f>
        <v/>
      </c>
      <c r="F343" s="36"/>
      <c r="G343" s="36"/>
      <c r="H343" s="34"/>
      <c r="I343" s="2" t="str">
        <f>IF(Aufstellung[[#This Row],[Datum]]="","",IF(Aufstellung[[#This Row],[Frühstück]]="X",0.2,0)+IF(Aufstellung[[#This Row],[Mittagessen]]="X",0.4,0)+IF(Aufstellung[[#This Row],[Abendessen]]="X",0.4,0))</f>
        <v/>
      </c>
      <c r="J343" s="13" t="str">
        <f>IF(Aufstellung[[#This Row],[Datum]]="","",MIN(VLOOKUP(Aufstellung[[#This Row],[Land]],VMA[],2,FALSE)*Aufstellung[[#This Row],[Kürzung in %]],Aufstellung[[#This Row],[VMA
brutto]]))</f>
        <v/>
      </c>
      <c r="K343" s="13" t="str">
        <f>IF(Aufstellung[[#This Row],[Datum]]="","",Aufstellung[[#This Row],[VMA
brutto]]-Aufstellung[[#This Row],[VMA
Kürzung]])</f>
        <v/>
      </c>
      <c r="L343" s="33"/>
      <c r="M343" s="22" t="str">
        <f>IF(Aufstellung[[#This Row],[Datum]]="","",Aufstellung[[#This Row],[gefahrene km mit Privat-Kfz]]*0.3)</f>
        <v/>
      </c>
    </row>
    <row r="344" spans="1:13" ht="21.2" customHeight="1" x14ac:dyDescent="0.3">
      <c r="A344" s="37"/>
      <c r="B344" s="31"/>
      <c r="C344" s="34"/>
      <c r="D344" s="35"/>
      <c r="E344" s="13" t="str">
        <f>IF(Aufstellung[[#This Row],[Datum]]="","",IF(OR(Aufstellung[[#This Row],[Auswärtstätigkeit]]=$B$7,Aufstellung[[#This Row],[Auswärtstätigkeit]]=$B$8),VLOOKUP(Aufstellung[[#This Row],[Land]],VMA[],3,FALSE),IF(Aufstellung[[#This Row],[Auswärtstätigkeit]]=$B$9,VLOOKUP(Aufstellung[[#This Row],[Land]],VMA[],2,FALSE),"FEHLER")))</f>
        <v/>
      </c>
      <c r="F344" s="36"/>
      <c r="G344" s="36"/>
      <c r="H344" s="34"/>
      <c r="I344" s="2" t="str">
        <f>IF(Aufstellung[[#This Row],[Datum]]="","",IF(Aufstellung[[#This Row],[Frühstück]]="X",0.2,0)+IF(Aufstellung[[#This Row],[Mittagessen]]="X",0.4,0)+IF(Aufstellung[[#This Row],[Abendessen]]="X",0.4,0))</f>
        <v/>
      </c>
      <c r="J344" s="13" t="str">
        <f>IF(Aufstellung[[#This Row],[Datum]]="","",MIN(VLOOKUP(Aufstellung[[#This Row],[Land]],VMA[],2,FALSE)*Aufstellung[[#This Row],[Kürzung in %]],Aufstellung[[#This Row],[VMA
brutto]]))</f>
        <v/>
      </c>
      <c r="K344" s="13" t="str">
        <f>IF(Aufstellung[[#This Row],[Datum]]="","",Aufstellung[[#This Row],[VMA
brutto]]-Aufstellung[[#This Row],[VMA
Kürzung]])</f>
        <v/>
      </c>
      <c r="L344" s="33"/>
      <c r="M344" s="22" t="str">
        <f>IF(Aufstellung[[#This Row],[Datum]]="","",Aufstellung[[#This Row],[gefahrene km mit Privat-Kfz]]*0.3)</f>
        <v/>
      </c>
    </row>
    <row r="345" spans="1:13" ht="21.2" customHeight="1" x14ac:dyDescent="0.3">
      <c r="A345" s="37"/>
      <c r="B345" s="31"/>
      <c r="C345" s="34"/>
      <c r="D345" s="35"/>
      <c r="E345" s="13" t="str">
        <f>IF(Aufstellung[[#This Row],[Datum]]="","",IF(OR(Aufstellung[[#This Row],[Auswärtstätigkeit]]=$B$7,Aufstellung[[#This Row],[Auswärtstätigkeit]]=$B$8),VLOOKUP(Aufstellung[[#This Row],[Land]],VMA[],3,FALSE),IF(Aufstellung[[#This Row],[Auswärtstätigkeit]]=$B$9,VLOOKUP(Aufstellung[[#This Row],[Land]],VMA[],2,FALSE),"FEHLER")))</f>
        <v/>
      </c>
      <c r="F345" s="36"/>
      <c r="G345" s="36"/>
      <c r="H345" s="34"/>
      <c r="I345" s="2" t="str">
        <f>IF(Aufstellung[[#This Row],[Datum]]="","",IF(Aufstellung[[#This Row],[Frühstück]]="X",0.2,0)+IF(Aufstellung[[#This Row],[Mittagessen]]="X",0.4,0)+IF(Aufstellung[[#This Row],[Abendessen]]="X",0.4,0))</f>
        <v/>
      </c>
      <c r="J345" s="13" t="str">
        <f>IF(Aufstellung[[#This Row],[Datum]]="","",MIN(VLOOKUP(Aufstellung[[#This Row],[Land]],VMA[],2,FALSE)*Aufstellung[[#This Row],[Kürzung in %]],Aufstellung[[#This Row],[VMA
brutto]]))</f>
        <v/>
      </c>
      <c r="K345" s="13" t="str">
        <f>IF(Aufstellung[[#This Row],[Datum]]="","",Aufstellung[[#This Row],[VMA
brutto]]-Aufstellung[[#This Row],[VMA
Kürzung]])</f>
        <v/>
      </c>
      <c r="L345" s="33"/>
      <c r="M345" s="22" t="str">
        <f>IF(Aufstellung[[#This Row],[Datum]]="","",Aufstellung[[#This Row],[gefahrene km mit Privat-Kfz]]*0.3)</f>
        <v/>
      </c>
    </row>
    <row r="346" spans="1:13" ht="21.2" customHeight="1" x14ac:dyDescent="0.3">
      <c r="A346" s="37"/>
      <c r="B346" s="31"/>
      <c r="C346" s="34"/>
      <c r="D346" s="35"/>
      <c r="E346" s="13" t="str">
        <f>IF(Aufstellung[[#This Row],[Datum]]="","",IF(OR(Aufstellung[[#This Row],[Auswärtstätigkeit]]=$B$7,Aufstellung[[#This Row],[Auswärtstätigkeit]]=$B$8),VLOOKUP(Aufstellung[[#This Row],[Land]],VMA[],3,FALSE),IF(Aufstellung[[#This Row],[Auswärtstätigkeit]]=$B$9,VLOOKUP(Aufstellung[[#This Row],[Land]],VMA[],2,FALSE),"FEHLER")))</f>
        <v/>
      </c>
      <c r="F346" s="36"/>
      <c r="G346" s="36"/>
      <c r="H346" s="34"/>
      <c r="I346" s="2" t="str">
        <f>IF(Aufstellung[[#This Row],[Datum]]="","",IF(Aufstellung[[#This Row],[Frühstück]]="X",0.2,0)+IF(Aufstellung[[#This Row],[Mittagessen]]="X",0.4,0)+IF(Aufstellung[[#This Row],[Abendessen]]="X",0.4,0))</f>
        <v/>
      </c>
      <c r="J346" s="13" t="str">
        <f>IF(Aufstellung[[#This Row],[Datum]]="","",MIN(VLOOKUP(Aufstellung[[#This Row],[Land]],VMA[],2,FALSE)*Aufstellung[[#This Row],[Kürzung in %]],Aufstellung[[#This Row],[VMA
brutto]]))</f>
        <v/>
      </c>
      <c r="K346" s="13" t="str">
        <f>IF(Aufstellung[[#This Row],[Datum]]="","",Aufstellung[[#This Row],[VMA
brutto]]-Aufstellung[[#This Row],[VMA
Kürzung]])</f>
        <v/>
      </c>
      <c r="L346" s="33"/>
      <c r="M346" s="22" t="str">
        <f>IF(Aufstellung[[#This Row],[Datum]]="","",Aufstellung[[#This Row],[gefahrene km mit Privat-Kfz]]*0.3)</f>
        <v/>
      </c>
    </row>
    <row r="347" spans="1:13" ht="21.2" customHeight="1" x14ac:dyDescent="0.3">
      <c r="A347" s="37"/>
      <c r="B347" s="31"/>
      <c r="C347" s="34"/>
      <c r="D347" s="35"/>
      <c r="E347" s="13" t="str">
        <f>IF(Aufstellung[[#This Row],[Datum]]="","",IF(OR(Aufstellung[[#This Row],[Auswärtstätigkeit]]=$B$7,Aufstellung[[#This Row],[Auswärtstätigkeit]]=$B$8),VLOOKUP(Aufstellung[[#This Row],[Land]],VMA[],3,FALSE),IF(Aufstellung[[#This Row],[Auswärtstätigkeit]]=$B$9,VLOOKUP(Aufstellung[[#This Row],[Land]],VMA[],2,FALSE),"FEHLER")))</f>
        <v/>
      </c>
      <c r="F347" s="36"/>
      <c r="G347" s="36"/>
      <c r="H347" s="34"/>
      <c r="I347" s="2" t="str">
        <f>IF(Aufstellung[[#This Row],[Datum]]="","",IF(Aufstellung[[#This Row],[Frühstück]]="X",0.2,0)+IF(Aufstellung[[#This Row],[Mittagessen]]="X",0.4,0)+IF(Aufstellung[[#This Row],[Abendessen]]="X",0.4,0))</f>
        <v/>
      </c>
      <c r="J347" s="13" t="str">
        <f>IF(Aufstellung[[#This Row],[Datum]]="","",MIN(VLOOKUP(Aufstellung[[#This Row],[Land]],VMA[],2,FALSE)*Aufstellung[[#This Row],[Kürzung in %]],Aufstellung[[#This Row],[VMA
brutto]]))</f>
        <v/>
      </c>
      <c r="K347" s="13" t="str">
        <f>IF(Aufstellung[[#This Row],[Datum]]="","",Aufstellung[[#This Row],[VMA
brutto]]-Aufstellung[[#This Row],[VMA
Kürzung]])</f>
        <v/>
      </c>
      <c r="L347" s="33"/>
      <c r="M347" s="22" t="str">
        <f>IF(Aufstellung[[#This Row],[Datum]]="","",Aufstellung[[#This Row],[gefahrene km mit Privat-Kfz]]*0.3)</f>
        <v/>
      </c>
    </row>
    <row r="348" spans="1:13" ht="21.2" customHeight="1" x14ac:dyDescent="0.3">
      <c r="A348" s="37"/>
      <c r="B348" s="31"/>
      <c r="C348" s="34"/>
      <c r="D348" s="35"/>
      <c r="E348" s="13" t="str">
        <f>IF(Aufstellung[[#This Row],[Datum]]="","",IF(OR(Aufstellung[[#This Row],[Auswärtstätigkeit]]=$B$7,Aufstellung[[#This Row],[Auswärtstätigkeit]]=$B$8),VLOOKUP(Aufstellung[[#This Row],[Land]],VMA[],3,FALSE),IF(Aufstellung[[#This Row],[Auswärtstätigkeit]]=$B$9,VLOOKUP(Aufstellung[[#This Row],[Land]],VMA[],2,FALSE),"FEHLER")))</f>
        <v/>
      </c>
      <c r="F348" s="36"/>
      <c r="G348" s="36"/>
      <c r="H348" s="34"/>
      <c r="I348" s="2" t="str">
        <f>IF(Aufstellung[[#This Row],[Datum]]="","",IF(Aufstellung[[#This Row],[Frühstück]]="X",0.2,0)+IF(Aufstellung[[#This Row],[Mittagessen]]="X",0.4,0)+IF(Aufstellung[[#This Row],[Abendessen]]="X",0.4,0))</f>
        <v/>
      </c>
      <c r="J348" s="13" t="str">
        <f>IF(Aufstellung[[#This Row],[Datum]]="","",MIN(VLOOKUP(Aufstellung[[#This Row],[Land]],VMA[],2,FALSE)*Aufstellung[[#This Row],[Kürzung in %]],Aufstellung[[#This Row],[VMA
brutto]]))</f>
        <v/>
      </c>
      <c r="K348" s="13" t="str">
        <f>IF(Aufstellung[[#This Row],[Datum]]="","",Aufstellung[[#This Row],[VMA
brutto]]-Aufstellung[[#This Row],[VMA
Kürzung]])</f>
        <v/>
      </c>
      <c r="L348" s="33"/>
      <c r="M348" s="22" t="str">
        <f>IF(Aufstellung[[#This Row],[Datum]]="","",Aufstellung[[#This Row],[gefahrene km mit Privat-Kfz]]*0.3)</f>
        <v/>
      </c>
    </row>
    <row r="349" spans="1:13" ht="21.2" customHeight="1" x14ac:dyDescent="0.3">
      <c r="A349" s="37"/>
      <c r="B349" s="31"/>
      <c r="C349" s="34"/>
      <c r="D349" s="35"/>
      <c r="E349" s="13" t="str">
        <f>IF(Aufstellung[[#This Row],[Datum]]="","",IF(OR(Aufstellung[[#This Row],[Auswärtstätigkeit]]=$B$7,Aufstellung[[#This Row],[Auswärtstätigkeit]]=$B$8),VLOOKUP(Aufstellung[[#This Row],[Land]],VMA[],3,FALSE),IF(Aufstellung[[#This Row],[Auswärtstätigkeit]]=$B$9,VLOOKUP(Aufstellung[[#This Row],[Land]],VMA[],2,FALSE),"FEHLER")))</f>
        <v/>
      </c>
      <c r="F349" s="36"/>
      <c r="G349" s="36"/>
      <c r="H349" s="34"/>
      <c r="I349" s="2" t="str">
        <f>IF(Aufstellung[[#This Row],[Datum]]="","",IF(Aufstellung[[#This Row],[Frühstück]]="X",0.2,0)+IF(Aufstellung[[#This Row],[Mittagessen]]="X",0.4,0)+IF(Aufstellung[[#This Row],[Abendessen]]="X",0.4,0))</f>
        <v/>
      </c>
      <c r="J349" s="13" t="str">
        <f>IF(Aufstellung[[#This Row],[Datum]]="","",MIN(VLOOKUP(Aufstellung[[#This Row],[Land]],VMA[],2,FALSE)*Aufstellung[[#This Row],[Kürzung in %]],Aufstellung[[#This Row],[VMA
brutto]]))</f>
        <v/>
      </c>
      <c r="K349" s="13" t="str">
        <f>IF(Aufstellung[[#This Row],[Datum]]="","",Aufstellung[[#This Row],[VMA
brutto]]-Aufstellung[[#This Row],[VMA
Kürzung]])</f>
        <v/>
      </c>
      <c r="L349" s="33"/>
      <c r="M349" s="22" t="str">
        <f>IF(Aufstellung[[#This Row],[Datum]]="","",Aufstellung[[#This Row],[gefahrene km mit Privat-Kfz]]*0.3)</f>
        <v/>
      </c>
    </row>
    <row r="350" spans="1:13" ht="21.2" customHeight="1" x14ac:dyDescent="0.3">
      <c r="A350" s="37"/>
      <c r="B350" s="31"/>
      <c r="C350" s="34"/>
      <c r="D350" s="35"/>
      <c r="E350" s="13" t="str">
        <f>IF(Aufstellung[[#This Row],[Datum]]="","",IF(OR(Aufstellung[[#This Row],[Auswärtstätigkeit]]=$B$7,Aufstellung[[#This Row],[Auswärtstätigkeit]]=$B$8),VLOOKUP(Aufstellung[[#This Row],[Land]],VMA[],3,FALSE),IF(Aufstellung[[#This Row],[Auswärtstätigkeit]]=$B$9,VLOOKUP(Aufstellung[[#This Row],[Land]],VMA[],2,FALSE),"FEHLER")))</f>
        <v/>
      </c>
      <c r="F350" s="36"/>
      <c r="G350" s="36"/>
      <c r="H350" s="34"/>
      <c r="I350" s="2" t="str">
        <f>IF(Aufstellung[[#This Row],[Datum]]="","",IF(Aufstellung[[#This Row],[Frühstück]]="X",0.2,0)+IF(Aufstellung[[#This Row],[Mittagessen]]="X",0.4,0)+IF(Aufstellung[[#This Row],[Abendessen]]="X",0.4,0))</f>
        <v/>
      </c>
      <c r="J350" s="13" t="str">
        <f>IF(Aufstellung[[#This Row],[Datum]]="","",MIN(VLOOKUP(Aufstellung[[#This Row],[Land]],VMA[],2,FALSE)*Aufstellung[[#This Row],[Kürzung in %]],Aufstellung[[#This Row],[VMA
brutto]]))</f>
        <v/>
      </c>
      <c r="K350" s="13" t="str">
        <f>IF(Aufstellung[[#This Row],[Datum]]="","",Aufstellung[[#This Row],[VMA
brutto]]-Aufstellung[[#This Row],[VMA
Kürzung]])</f>
        <v/>
      </c>
      <c r="L350" s="33"/>
      <c r="M350" s="22" t="str">
        <f>IF(Aufstellung[[#This Row],[Datum]]="","",Aufstellung[[#This Row],[gefahrene km mit Privat-Kfz]]*0.3)</f>
        <v/>
      </c>
    </row>
    <row r="351" spans="1:13" ht="21.2" customHeight="1" x14ac:dyDescent="0.3">
      <c r="A351" s="37"/>
      <c r="B351" s="31"/>
      <c r="C351" s="34"/>
      <c r="D351" s="35"/>
      <c r="E351" s="13" t="str">
        <f>IF(Aufstellung[[#This Row],[Datum]]="","",IF(OR(Aufstellung[[#This Row],[Auswärtstätigkeit]]=$B$7,Aufstellung[[#This Row],[Auswärtstätigkeit]]=$B$8),VLOOKUP(Aufstellung[[#This Row],[Land]],VMA[],3,FALSE),IF(Aufstellung[[#This Row],[Auswärtstätigkeit]]=$B$9,VLOOKUP(Aufstellung[[#This Row],[Land]],VMA[],2,FALSE),"FEHLER")))</f>
        <v/>
      </c>
      <c r="F351" s="36"/>
      <c r="G351" s="36"/>
      <c r="H351" s="34"/>
      <c r="I351" s="2" t="str">
        <f>IF(Aufstellung[[#This Row],[Datum]]="","",IF(Aufstellung[[#This Row],[Frühstück]]="X",0.2,0)+IF(Aufstellung[[#This Row],[Mittagessen]]="X",0.4,0)+IF(Aufstellung[[#This Row],[Abendessen]]="X",0.4,0))</f>
        <v/>
      </c>
      <c r="J351" s="13" t="str">
        <f>IF(Aufstellung[[#This Row],[Datum]]="","",MIN(VLOOKUP(Aufstellung[[#This Row],[Land]],VMA[],2,FALSE)*Aufstellung[[#This Row],[Kürzung in %]],Aufstellung[[#This Row],[VMA
brutto]]))</f>
        <v/>
      </c>
      <c r="K351" s="13" t="str">
        <f>IF(Aufstellung[[#This Row],[Datum]]="","",Aufstellung[[#This Row],[VMA
brutto]]-Aufstellung[[#This Row],[VMA
Kürzung]])</f>
        <v/>
      </c>
      <c r="L351" s="33"/>
      <c r="M351" s="22" t="str">
        <f>IF(Aufstellung[[#This Row],[Datum]]="","",Aufstellung[[#This Row],[gefahrene km mit Privat-Kfz]]*0.3)</f>
        <v/>
      </c>
    </row>
    <row r="352" spans="1:13" ht="21.2" customHeight="1" x14ac:dyDescent="0.3">
      <c r="A352" s="37"/>
      <c r="B352" s="31"/>
      <c r="C352" s="34"/>
      <c r="D352" s="35"/>
      <c r="E352" s="13" t="str">
        <f>IF(Aufstellung[[#This Row],[Datum]]="","",IF(OR(Aufstellung[[#This Row],[Auswärtstätigkeit]]=$B$7,Aufstellung[[#This Row],[Auswärtstätigkeit]]=$B$8),VLOOKUP(Aufstellung[[#This Row],[Land]],VMA[],3,FALSE),IF(Aufstellung[[#This Row],[Auswärtstätigkeit]]=$B$9,VLOOKUP(Aufstellung[[#This Row],[Land]],VMA[],2,FALSE),"FEHLER")))</f>
        <v/>
      </c>
      <c r="F352" s="36"/>
      <c r="G352" s="36"/>
      <c r="H352" s="34"/>
      <c r="I352" s="2" t="str">
        <f>IF(Aufstellung[[#This Row],[Datum]]="","",IF(Aufstellung[[#This Row],[Frühstück]]="X",0.2,0)+IF(Aufstellung[[#This Row],[Mittagessen]]="X",0.4,0)+IF(Aufstellung[[#This Row],[Abendessen]]="X",0.4,0))</f>
        <v/>
      </c>
      <c r="J352" s="13" t="str">
        <f>IF(Aufstellung[[#This Row],[Datum]]="","",MIN(VLOOKUP(Aufstellung[[#This Row],[Land]],VMA[],2,FALSE)*Aufstellung[[#This Row],[Kürzung in %]],Aufstellung[[#This Row],[VMA
brutto]]))</f>
        <v/>
      </c>
      <c r="K352" s="13" t="str">
        <f>IF(Aufstellung[[#This Row],[Datum]]="","",Aufstellung[[#This Row],[VMA
brutto]]-Aufstellung[[#This Row],[VMA
Kürzung]])</f>
        <v/>
      </c>
      <c r="L352" s="33"/>
      <c r="M352" s="22" t="str">
        <f>IF(Aufstellung[[#This Row],[Datum]]="","",Aufstellung[[#This Row],[gefahrene km mit Privat-Kfz]]*0.3)</f>
        <v/>
      </c>
    </row>
    <row r="353" spans="1:13" ht="21.2" customHeight="1" x14ac:dyDescent="0.3">
      <c r="A353" s="37"/>
      <c r="B353" s="31"/>
      <c r="C353" s="34"/>
      <c r="D353" s="35"/>
      <c r="E353" s="13" t="str">
        <f>IF(Aufstellung[[#This Row],[Datum]]="","",IF(OR(Aufstellung[[#This Row],[Auswärtstätigkeit]]=$B$7,Aufstellung[[#This Row],[Auswärtstätigkeit]]=$B$8),VLOOKUP(Aufstellung[[#This Row],[Land]],VMA[],3,FALSE),IF(Aufstellung[[#This Row],[Auswärtstätigkeit]]=$B$9,VLOOKUP(Aufstellung[[#This Row],[Land]],VMA[],2,FALSE),"FEHLER")))</f>
        <v/>
      </c>
      <c r="F353" s="36"/>
      <c r="G353" s="36"/>
      <c r="H353" s="34"/>
      <c r="I353" s="2" t="str">
        <f>IF(Aufstellung[[#This Row],[Datum]]="","",IF(Aufstellung[[#This Row],[Frühstück]]="X",0.2,0)+IF(Aufstellung[[#This Row],[Mittagessen]]="X",0.4,0)+IF(Aufstellung[[#This Row],[Abendessen]]="X",0.4,0))</f>
        <v/>
      </c>
      <c r="J353" s="13" t="str">
        <f>IF(Aufstellung[[#This Row],[Datum]]="","",MIN(VLOOKUP(Aufstellung[[#This Row],[Land]],VMA[],2,FALSE)*Aufstellung[[#This Row],[Kürzung in %]],Aufstellung[[#This Row],[VMA
brutto]]))</f>
        <v/>
      </c>
      <c r="K353" s="13" t="str">
        <f>IF(Aufstellung[[#This Row],[Datum]]="","",Aufstellung[[#This Row],[VMA
brutto]]-Aufstellung[[#This Row],[VMA
Kürzung]])</f>
        <v/>
      </c>
      <c r="L353" s="33"/>
      <c r="M353" s="22" t="str">
        <f>IF(Aufstellung[[#This Row],[Datum]]="","",Aufstellung[[#This Row],[gefahrene km mit Privat-Kfz]]*0.3)</f>
        <v/>
      </c>
    </row>
    <row r="354" spans="1:13" ht="21.2" customHeight="1" x14ac:dyDescent="0.3">
      <c r="A354" s="37"/>
      <c r="B354" s="31"/>
      <c r="C354" s="34"/>
      <c r="D354" s="35"/>
      <c r="E354" s="13" t="str">
        <f>IF(Aufstellung[[#This Row],[Datum]]="","",IF(OR(Aufstellung[[#This Row],[Auswärtstätigkeit]]=$B$7,Aufstellung[[#This Row],[Auswärtstätigkeit]]=$B$8),VLOOKUP(Aufstellung[[#This Row],[Land]],VMA[],3,FALSE),IF(Aufstellung[[#This Row],[Auswärtstätigkeit]]=$B$9,VLOOKUP(Aufstellung[[#This Row],[Land]],VMA[],2,FALSE),"FEHLER")))</f>
        <v/>
      </c>
      <c r="F354" s="36"/>
      <c r="G354" s="36"/>
      <c r="H354" s="34"/>
      <c r="I354" s="2" t="str">
        <f>IF(Aufstellung[[#This Row],[Datum]]="","",IF(Aufstellung[[#This Row],[Frühstück]]="X",0.2,0)+IF(Aufstellung[[#This Row],[Mittagessen]]="X",0.4,0)+IF(Aufstellung[[#This Row],[Abendessen]]="X",0.4,0))</f>
        <v/>
      </c>
      <c r="J354" s="13" t="str">
        <f>IF(Aufstellung[[#This Row],[Datum]]="","",MIN(VLOOKUP(Aufstellung[[#This Row],[Land]],VMA[],2,FALSE)*Aufstellung[[#This Row],[Kürzung in %]],Aufstellung[[#This Row],[VMA
brutto]]))</f>
        <v/>
      </c>
      <c r="K354" s="13" t="str">
        <f>IF(Aufstellung[[#This Row],[Datum]]="","",Aufstellung[[#This Row],[VMA
brutto]]-Aufstellung[[#This Row],[VMA
Kürzung]])</f>
        <v/>
      </c>
      <c r="L354" s="33"/>
      <c r="M354" s="22" t="str">
        <f>IF(Aufstellung[[#This Row],[Datum]]="","",Aufstellung[[#This Row],[gefahrene km mit Privat-Kfz]]*0.3)</f>
        <v/>
      </c>
    </row>
    <row r="355" spans="1:13" ht="21.2" customHeight="1" x14ac:dyDescent="0.3">
      <c r="A355" s="37"/>
      <c r="B355" s="31"/>
      <c r="C355" s="34"/>
      <c r="D355" s="35"/>
      <c r="E355" s="13" t="str">
        <f>IF(Aufstellung[[#This Row],[Datum]]="","",IF(OR(Aufstellung[[#This Row],[Auswärtstätigkeit]]=$B$7,Aufstellung[[#This Row],[Auswärtstätigkeit]]=$B$8),VLOOKUP(Aufstellung[[#This Row],[Land]],VMA[],3,FALSE),IF(Aufstellung[[#This Row],[Auswärtstätigkeit]]=$B$9,VLOOKUP(Aufstellung[[#This Row],[Land]],VMA[],2,FALSE),"FEHLER")))</f>
        <v/>
      </c>
      <c r="F355" s="36"/>
      <c r="G355" s="36"/>
      <c r="H355" s="34"/>
      <c r="I355" s="2" t="str">
        <f>IF(Aufstellung[[#This Row],[Datum]]="","",IF(Aufstellung[[#This Row],[Frühstück]]="X",0.2,0)+IF(Aufstellung[[#This Row],[Mittagessen]]="X",0.4,0)+IF(Aufstellung[[#This Row],[Abendessen]]="X",0.4,0))</f>
        <v/>
      </c>
      <c r="J355" s="13" t="str">
        <f>IF(Aufstellung[[#This Row],[Datum]]="","",MIN(VLOOKUP(Aufstellung[[#This Row],[Land]],VMA[],2,FALSE)*Aufstellung[[#This Row],[Kürzung in %]],Aufstellung[[#This Row],[VMA
brutto]]))</f>
        <v/>
      </c>
      <c r="K355" s="13" t="str">
        <f>IF(Aufstellung[[#This Row],[Datum]]="","",Aufstellung[[#This Row],[VMA
brutto]]-Aufstellung[[#This Row],[VMA
Kürzung]])</f>
        <v/>
      </c>
      <c r="L355" s="33"/>
      <c r="M355" s="22" t="str">
        <f>IF(Aufstellung[[#This Row],[Datum]]="","",Aufstellung[[#This Row],[gefahrene km mit Privat-Kfz]]*0.3)</f>
        <v/>
      </c>
    </row>
    <row r="356" spans="1:13" ht="21.2" customHeight="1" x14ac:dyDescent="0.3">
      <c r="A356" s="37"/>
      <c r="B356" s="31"/>
      <c r="C356" s="34"/>
      <c r="D356" s="35"/>
      <c r="E356" s="13" t="str">
        <f>IF(Aufstellung[[#This Row],[Datum]]="","",IF(OR(Aufstellung[[#This Row],[Auswärtstätigkeit]]=$B$7,Aufstellung[[#This Row],[Auswärtstätigkeit]]=$B$8),VLOOKUP(Aufstellung[[#This Row],[Land]],VMA[],3,FALSE),IF(Aufstellung[[#This Row],[Auswärtstätigkeit]]=$B$9,VLOOKUP(Aufstellung[[#This Row],[Land]],VMA[],2,FALSE),"FEHLER")))</f>
        <v/>
      </c>
      <c r="F356" s="36"/>
      <c r="G356" s="36"/>
      <c r="H356" s="34"/>
      <c r="I356" s="2" t="str">
        <f>IF(Aufstellung[[#This Row],[Datum]]="","",IF(Aufstellung[[#This Row],[Frühstück]]="X",0.2,0)+IF(Aufstellung[[#This Row],[Mittagessen]]="X",0.4,0)+IF(Aufstellung[[#This Row],[Abendessen]]="X",0.4,0))</f>
        <v/>
      </c>
      <c r="J356" s="13" t="str">
        <f>IF(Aufstellung[[#This Row],[Datum]]="","",MIN(VLOOKUP(Aufstellung[[#This Row],[Land]],VMA[],2,FALSE)*Aufstellung[[#This Row],[Kürzung in %]],Aufstellung[[#This Row],[VMA
brutto]]))</f>
        <v/>
      </c>
      <c r="K356" s="13" t="str">
        <f>IF(Aufstellung[[#This Row],[Datum]]="","",Aufstellung[[#This Row],[VMA
brutto]]-Aufstellung[[#This Row],[VMA
Kürzung]])</f>
        <v/>
      </c>
      <c r="L356" s="33"/>
      <c r="M356" s="22" t="str">
        <f>IF(Aufstellung[[#This Row],[Datum]]="","",Aufstellung[[#This Row],[gefahrene km mit Privat-Kfz]]*0.3)</f>
        <v/>
      </c>
    </row>
    <row r="357" spans="1:13" ht="21.2" customHeight="1" x14ac:dyDescent="0.3">
      <c r="A357" s="37"/>
      <c r="B357" s="31"/>
      <c r="C357" s="34"/>
      <c r="D357" s="35"/>
      <c r="E357" s="13" t="str">
        <f>IF(Aufstellung[[#This Row],[Datum]]="","",IF(OR(Aufstellung[[#This Row],[Auswärtstätigkeit]]=$B$7,Aufstellung[[#This Row],[Auswärtstätigkeit]]=$B$8),VLOOKUP(Aufstellung[[#This Row],[Land]],VMA[],3,FALSE),IF(Aufstellung[[#This Row],[Auswärtstätigkeit]]=$B$9,VLOOKUP(Aufstellung[[#This Row],[Land]],VMA[],2,FALSE),"FEHLER")))</f>
        <v/>
      </c>
      <c r="F357" s="36"/>
      <c r="G357" s="36"/>
      <c r="H357" s="34"/>
      <c r="I357" s="2" t="str">
        <f>IF(Aufstellung[[#This Row],[Datum]]="","",IF(Aufstellung[[#This Row],[Frühstück]]="X",0.2,0)+IF(Aufstellung[[#This Row],[Mittagessen]]="X",0.4,0)+IF(Aufstellung[[#This Row],[Abendessen]]="X",0.4,0))</f>
        <v/>
      </c>
      <c r="J357" s="13" t="str">
        <f>IF(Aufstellung[[#This Row],[Datum]]="","",MIN(VLOOKUP(Aufstellung[[#This Row],[Land]],VMA[],2,FALSE)*Aufstellung[[#This Row],[Kürzung in %]],Aufstellung[[#This Row],[VMA
brutto]]))</f>
        <v/>
      </c>
      <c r="K357" s="13" t="str">
        <f>IF(Aufstellung[[#This Row],[Datum]]="","",Aufstellung[[#This Row],[VMA
brutto]]-Aufstellung[[#This Row],[VMA
Kürzung]])</f>
        <v/>
      </c>
      <c r="L357" s="33"/>
      <c r="M357" s="22" t="str">
        <f>IF(Aufstellung[[#This Row],[Datum]]="","",Aufstellung[[#This Row],[gefahrene km mit Privat-Kfz]]*0.3)</f>
        <v/>
      </c>
    </row>
    <row r="358" spans="1:13" ht="21.2" customHeight="1" x14ac:dyDescent="0.3">
      <c r="A358" s="37"/>
      <c r="B358" s="31"/>
      <c r="C358" s="34"/>
      <c r="D358" s="35"/>
      <c r="E358" s="13" t="str">
        <f>IF(Aufstellung[[#This Row],[Datum]]="","",IF(OR(Aufstellung[[#This Row],[Auswärtstätigkeit]]=$B$7,Aufstellung[[#This Row],[Auswärtstätigkeit]]=$B$8),VLOOKUP(Aufstellung[[#This Row],[Land]],VMA[],3,FALSE),IF(Aufstellung[[#This Row],[Auswärtstätigkeit]]=$B$9,VLOOKUP(Aufstellung[[#This Row],[Land]],VMA[],2,FALSE),"FEHLER")))</f>
        <v/>
      </c>
      <c r="F358" s="36"/>
      <c r="G358" s="36"/>
      <c r="H358" s="34"/>
      <c r="I358" s="2" t="str">
        <f>IF(Aufstellung[[#This Row],[Datum]]="","",IF(Aufstellung[[#This Row],[Frühstück]]="X",0.2,0)+IF(Aufstellung[[#This Row],[Mittagessen]]="X",0.4,0)+IF(Aufstellung[[#This Row],[Abendessen]]="X",0.4,0))</f>
        <v/>
      </c>
      <c r="J358" s="13" t="str">
        <f>IF(Aufstellung[[#This Row],[Datum]]="","",MIN(VLOOKUP(Aufstellung[[#This Row],[Land]],VMA[],2,FALSE)*Aufstellung[[#This Row],[Kürzung in %]],Aufstellung[[#This Row],[VMA
brutto]]))</f>
        <v/>
      </c>
      <c r="K358" s="13" t="str">
        <f>IF(Aufstellung[[#This Row],[Datum]]="","",Aufstellung[[#This Row],[VMA
brutto]]-Aufstellung[[#This Row],[VMA
Kürzung]])</f>
        <v/>
      </c>
      <c r="L358" s="33"/>
      <c r="M358" s="22" t="str">
        <f>IF(Aufstellung[[#This Row],[Datum]]="","",Aufstellung[[#This Row],[gefahrene km mit Privat-Kfz]]*0.3)</f>
        <v/>
      </c>
    </row>
    <row r="359" spans="1:13" ht="21.2" customHeight="1" x14ac:dyDescent="0.3">
      <c r="A359" s="37"/>
      <c r="B359" s="31"/>
      <c r="C359" s="34"/>
      <c r="D359" s="35"/>
      <c r="E359" s="13" t="str">
        <f>IF(Aufstellung[[#This Row],[Datum]]="","",IF(OR(Aufstellung[[#This Row],[Auswärtstätigkeit]]=$B$7,Aufstellung[[#This Row],[Auswärtstätigkeit]]=$B$8),VLOOKUP(Aufstellung[[#This Row],[Land]],VMA[],3,FALSE),IF(Aufstellung[[#This Row],[Auswärtstätigkeit]]=$B$9,VLOOKUP(Aufstellung[[#This Row],[Land]],VMA[],2,FALSE),"FEHLER")))</f>
        <v/>
      </c>
      <c r="F359" s="36"/>
      <c r="G359" s="36"/>
      <c r="H359" s="34"/>
      <c r="I359" s="2" t="str">
        <f>IF(Aufstellung[[#This Row],[Datum]]="","",IF(Aufstellung[[#This Row],[Frühstück]]="X",0.2,0)+IF(Aufstellung[[#This Row],[Mittagessen]]="X",0.4,0)+IF(Aufstellung[[#This Row],[Abendessen]]="X",0.4,0))</f>
        <v/>
      </c>
      <c r="J359" s="13" t="str">
        <f>IF(Aufstellung[[#This Row],[Datum]]="","",MIN(VLOOKUP(Aufstellung[[#This Row],[Land]],VMA[],2,FALSE)*Aufstellung[[#This Row],[Kürzung in %]],Aufstellung[[#This Row],[VMA
brutto]]))</f>
        <v/>
      </c>
      <c r="K359" s="13" t="str">
        <f>IF(Aufstellung[[#This Row],[Datum]]="","",Aufstellung[[#This Row],[VMA
brutto]]-Aufstellung[[#This Row],[VMA
Kürzung]])</f>
        <v/>
      </c>
      <c r="L359" s="33"/>
      <c r="M359" s="22" t="str">
        <f>IF(Aufstellung[[#This Row],[Datum]]="","",Aufstellung[[#This Row],[gefahrene km mit Privat-Kfz]]*0.3)</f>
        <v/>
      </c>
    </row>
    <row r="360" spans="1:13" ht="21.2" customHeight="1" x14ac:dyDescent="0.3">
      <c r="A360" s="37"/>
      <c r="B360" s="31"/>
      <c r="C360" s="34"/>
      <c r="D360" s="35"/>
      <c r="E360" s="13" t="str">
        <f>IF(Aufstellung[[#This Row],[Datum]]="","",IF(OR(Aufstellung[[#This Row],[Auswärtstätigkeit]]=$B$7,Aufstellung[[#This Row],[Auswärtstätigkeit]]=$B$8),VLOOKUP(Aufstellung[[#This Row],[Land]],VMA[],3,FALSE),IF(Aufstellung[[#This Row],[Auswärtstätigkeit]]=$B$9,VLOOKUP(Aufstellung[[#This Row],[Land]],VMA[],2,FALSE),"FEHLER")))</f>
        <v/>
      </c>
      <c r="F360" s="36"/>
      <c r="G360" s="36"/>
      <c r="H360" s="34"/>
      <c r="I360" s="2" t="str">
        <f>IF(Aufstellung[[#This Row],[Datum]]="","",IF(Aufstellung[[#This Row],[Frühstück]]="X",0.2,0)+IF(Aufstellung[[#This Row],[Mittagessen]]="X",0.4,0)+IF(Aufstellung[[#This Row],[Abendessen]]="X",0.4,0))</f>
        <v/>
      </c>
      <c r="J360" s="13" t="str">
        <f>IF(Aufstellung[[#This Row],[Datum]]="","",MIN(VLOOKUP(Aufstellung[[#This Row],[Land]],VMA[],2,FALSE)*Aufstellung[[#This Row],[Kürzung in %]],Aufstellung[[#This Row],[VMA
brutto]]))</f>
        <v/>
      </c>
      <c r="K360" s="13" t="str">
        <f>IF(Aufstellung[[#This Row],[Datum]]="","",Aufstellung[[#This Row],[VMA
brutto]]-Aufstellung[[#This Row],[VMA
Kürzung]])</f>
        <v/>
      </c>
      <c r="L360" s="33"/>
      <c r="M360" s="22" t="str">
        <f>IF(Aufstellung[[#This Row],[Datum]]="","",Aufstellung[[#This Row],[gefahrene km mit Privat-Kfz]]*0.3)</f>
        <v/>
      </c>
    </row>
    <row r="361" spans="1:13" ht="21.2" customHeight="1" x14ac:dyDescent="0.3">
      <c r="A361" s="37"/>
      <c r="B361" s="31"/>
      <c r="C361" s="34"/>
      <c r="D361" s="35"/>
      <c r="E361" s="13" t="str">
        <f>IF(Aufstellung[[#This Row],[Datum]]="","",IF(OR(Aufstellung[[#This Row],[Auswärtstätigkeit]]=$B$7,Aufstellung[[#This Row],[Auswärtstätigkeit]]=$B$8),VLOOKUP(Aufstellung[[#This Row],[Land]],VMA[],3,FALSE),IF(Aufstellung[[#This Row],[Auswärtstätigkeit]]=$B$9,VLOOKUP(Aufstellung[[#This Row],[Land]],VMA[],2,FALSE),"FEHLER")))</f>
        <v/>
      </c>
      <c r="F361" s="36"/>
      <c r="G361" s="36"/>
      <c r="H361" s="34"/>
      <c r="I361" s="2" t="str">
        <f>IF(Aufstellung[[#This Row],[Datum]]="","",IF(Aufstellung[[#This Row],[Frühstück]]="X",0.2,0)+IF(Aufstellung[[#This Row],[Mittagessen]]="X",0.4,0)+IF(Aufstellung[[#This Row],[Abendessen]]="X",0.4,0))</f>
        <v/>
      </c>
      <c r="J361" s="13" t="str">
        <f>IF(Aufstellung[[#This Row],[Datum]]="","",MIN(VLOOKUP(Aufstellung[[#This Row],[Land]],VMA[],2,FALSE)*Aufstellung[[#This Row],[Kürzung in %]],Aufstellung[[#This Row],[VMA
brutto]]))</f>
        <v/>
      </c>
      <c r="K361" s="13" t="str">
        <f>IF(Aufstellung[[#This Row],[Datum]]="","",Aufstellung[[#This Row],[VMA
brutto]]-Aufstellung[[#This Row],[VMA
Kürzung]])</f>
        <v/>
      </c>
      <c r="L361" s="33"/>
      <c r="M361" s="22" t="str">
        <f>IF(Aufstellung[[#This Row],[Datum]]="","",Aufstellung[[#This Row],[gefahrene km mit Privat-Kfz]]*0.3)</f>
        <v/>
      </c>
    </row>
    <row r="362" spans="1:13" ht="21.2" customHeight="1" x14ac:dyDescent="0.3">
      <c r="A362" s="37"/>
      <c r="B362" s="31"/>
      <c r="C362" s="34"/>
      <c r="D362" s="35"/>
      <c r="E362" s="13" t="str">
        <f>IF(Aufstellung[[#This Row],[Datum]]="","",IF(OR(Aufstellung[[#This Row],[Auswärtstätigkeit]]=$B$7,Aufstellung[[#This Row],[Auswärtstätigkeit]]=$B$8),VLOOKUP(Aufstellung[[#This Row],[Land]],VMA[],3,FALSE),IF(Aufstellung[[#This Row],[Auswärtstätigkeit]]=$B$9,VLOOKUP(Aufstellung[[#This Row],[Land]],VMA[],2,FALSE),"FEHLER")))</f>
        <v/>
      </c>
      <c r="F362" s="36"/>
      <c r="G362" s="36"/>
      <c r="H362" s="34"/>
      <c r="I362" s="2" t="str">
        <f>IF(Aufstellung[[#This Row],[Datum]]="","",IF(Aufstellung[[#This Row],[Frühstück]]="X",0.2,0)+IF(Aufstellung[[#This Row],[Mittagessen]]="X",0.4,0)+IF(Aufstellung[[#This Row],[Abendessen]]="X",0.4,0))</f>
        <v/>
      </c>
      <c r="J362" s="13" t="str">
        <f>IF(Aufstellung[[#This Row],[Datum]]="","",MIN(VLOOKUP(Aufstellung[[#This Row],[Land]],VMA[],2,FALSE)*Aufstellung[[#This Row],[Kürzung in %]],Aufstellung[[#This Row],[VMA
brutto]]))</f>
        <v/>
      </c>
      <c r="K362" s="13" t="str">
        <f>IF(Aufstellung[[#This Row],[Datum]]="","",Aufstellung[[#This Row],[VMA
brutto]]-Aufstellung[[#This Row],[VMA
Kürzung]])</f>
        <v/>
      </c>
      <c r="L362" s="33"/>
      <c r="M362" s="22" t="str">
        <f>IF(Aufstellung[[#This Row],[Datum]]="","",Aufstellung[[#This Row],[gefahrene km mit Privat-Kfz]]*0.3)</f>
        <v/>
      </c>
    </row>
    <row r="363" spans="1:13" ht="21.2" customHeight="1" x14ac:dyDescent="0.3">
      <c r="A363" s="37"/>
      <c r="B363" s="31"/>
      <c r="C363" s="34"/>
      <c r="D363" s="35"/>
      <c r="E363" s="13" t="str">
        <f>IF(Aufstellung[[#This Row],[Datum]]="","",IF(OR(Aufstellung[[#This Row],[Auswärtstätigkeit]]=$B$7,Aufstellung[[#This Row],[Auswärtstätigkeit]]=$B$8),VLOOKUP(Aufstellung[[#This Row],[Land]],VMA[],3,FALSE),IF(Aufstellung[[#This Row],[Auswärtstätigkeit]]=$B$9,VLOOKUP(Aufstellung[[#This Row],[Land]],VMA[],2,FALSE),"FEHLER")))</f>
        <v/>
      </c>
      <c r="F363" s="36"/>
      <c r="G363" s="36"/>
      <c r="H363" s="34"/>
      <c r="I363" s="2" t="str">
        <f>IF(Aufstellung[[#This Row],[Datum]]="","",IF(Aufstellung[[#This Row],[Frühstück]]="X",0.2,0)+IF(Aufstellung[[#This Row],[Mittagessen]]="X",0.4,0)+IF(Aufstellung[[#This Row],[Abendessen]]="X",0.4,0))</f>
        <v/>
      </c>
      <c r="J363" s="13" t="str">
        <f>IF(Aufstellung[[#This Row],[Datum]]="","",MIN(VLOOKUP(Aufstellung[[#This Row],[Land]],VMA[],2,FALSE)*Aufstellung[[#This Row],[Kürzung in %]],Aufstellung[[#This Row],[VMA
brutto]]))</f>
        <v/>
      </c>
      <c r="K363" s="13" t="str">
        <f>IF(Aufstellung[[#This Row],[Datum]]="","",Aufstellung[[#This Row],[VMA
brutto]]-Aufstellung[[#This Row],[VMA
Kürzung]])</f>
        <v/>
      </c>
      <c r="L363" s="33"/>
      <c r="M363" s="22" t="str">
        <f>IF(Aufstellung[[#This Row],[Datum]]="","",Aufstellung[[#This Row],[gefahrene km mit Privat-Kfz]]*0.3)</f>
        <v/>
      </c>
    </row>
    <row r="364" spans="1:13" ht="21.2" customHeight="1" x14ac:dyDescent="0.3">
      <c r="A364" s="37"/>
      <c r="B364" s="31"/>
      <c r="C364" s="34"/>
      <c r="D364" s="35"/>
      <c r="E364" s="13" t="str">
        <f>IF(Aufstellung[[#This Row],[Datum]]="","",IF(OR(Aufstellung[[#This Row],[Auswärtstätigkeit]]=$B$7,Aufstellung[[#This Row],[Auswärtstätigkeit]]=$B$8),VLOOKUP(Aufstellung[[#This Row],[Land]],VMA[],3,FALSE),IF(Aufstellung[[#This Row],[Auswärtstätigkeit]]=$B$9,VLOOKUP(Aufstellung[[#This Row],[Land]],VMA[],2,FALSE),"FEHLER")))</f>
        <v/>
      </c>
      <c r="F364" s="36"/>
      <c r="G364" s="36"/>
      <c r="H364" s="34"/>
      <c r="I364" s="2" t="str">
        <f>IF(Aufstellung[[#This Row],[Datum]]="","",IF(Aufstellung[[#This Row],[Frühstück]]="X",0.2,0)+IF(Aufstellung[[#This Row],[Mittagessen]]="X",0.4,0)+IF(Aufstellung[[#This Row],[Abendessen]]="X",0.4,0))</f>
        <v/>
      </c>
      <c r="J364" s="13" t="str">
        <f>IF(Aufstellung[[#This Row],[Datum]]="","",MIN(VLOOKUP(Aufstellung[[#This Row],[Land]],VMA[],2,FALSE)*Aufstellung[[#This Row],[Kürzung in %]],Aufstellung[[#This Row],[VMA
brutto]]))</f>
        <v/>
      </c>
      <c r="K364" s="13" t="str">
        <f>IF(Aufstellung[[#This Row],[Datum]]="","",Aufstellung[[#This Row],[VMA
brutto]]-Aufstellung[[#This Row],[VMA
Kürzung]])</f>
        <v/>
      </c>
      <c r="L364" s="33"/>
      <c r="M364" s="22" t="str">
        <f>IF(Aufstellung[[#This Row],[Datum]]="","",Aufstellung[[#This Row],[gefahrene km mit Privat-Kfz]]*0.3)</f>
        <v/>
      </c>
    </row>
    <row r="365" spans="1:13" ht="21.2" customHeight="1" x14ac:dyDescent="0.3">
      <c r="A365" s="37"/>
      <c r="B365" s="31"/>
      <c r="C365" s="34"/>
      <c r="D365" s="35"/>
      <c r="E365" s="13" t="str">
        <f>IF(Aufstellung[[#This Row],[Datum]]="","",IF(OR(Aufstellung[[#This Row],[Auswärtstätigkeit]]=$B$7,Aufstellung[[#This Row],[Auswärtstätigkeit]]=$B$8),VLOOKUP(Aufstellung[[#This Row],[Land]],VMA[],3,FALSE),IF(Aufstellung[[#This Row],[Auswärtstätigkeit]]=$B$9,VLOOKUP(Aufstellung[[#This Row],[Land]],VMA[],2,FALSE),"FEHLER")))</f>
        <v/>
      </c>
      <c r="F365" s="36"/>
      <c r="G365" s="36"/>
      <c r="H365" s="34"/>
      <c r="I365" s="2" t="str">
        <f>IF(Aufstellung[[#This Row],[Datum]]="","",IF(Aufstellung[[#This Row],[Frühstück]]="X",0.2,0)+IF(Aufstellung[[#This Row],[Mittagessen]]="X",0.4,0)+IF(Aufstellung[[#This Row],[Abendessen]]="X",0.4,0))</f>
        <v/>
      </c>
      <c r="J365" s="13" t="str">
        <f>IF(Aufstellung[[#This Row],[Datum]]="","",MIN(VLOOKUP(Aufstellung[[#This Row],[Land]],VMA[],2,FALSE)*Aufstellung[[#This Row],[Kürzung in %]],Aufstellung[[#This Row],[VMA
brutto]]))</f>
        <v/>
      </c>
      <c r="K365" s="13" t="str">
        <f>IF(Aufstellung[[#This Row],[Datum]]="","",Aufstellung[[#This Row],[VMA
brutto]]-Aufstellung[[#This Row],[VMA
Kürzung]])</f>
        <v/>
      </c>
      <c r="L365" s="33"/>
      <c r="M365" s="22" t="str">
        <f>IF(Aufstellung[[#This Row],[Datum]]="","",Aufstellung[[#This Row],[gefahrene km mit Privat-Kfz]]*0.3)</f>
        <v/>
      </c>
    </row>
    <row r="366" spans="1:13" ht="21.2" customHeight="1" x14ac:dyDescent="0.3">
      <c r="A366" s="37"/>
      <c r="B366" s="31"/>
      <c r="C366" s="34"/>
      <c r="D366" s="35"/>
      <c r="E366" s="13" t="str">
        <f>IF(Aufstellung[[#This Row],[Datum]]="","",IF(OR(Aufstellung[[#This Row],[Auswärtstätigkeit]]=$B$7,Aufstellung[[#This Row],[Auswärtstätigkeit]]=$B$8),VLOOKUP(Aufstellung[[#This Row],[Land]],VMA[],3,FALSE),IF(Aufstellung[[#This Row],[Auswärtstätigkeit]]=$B$9,VLOOKUP(Aufstellung[[#This Row],[Land]],VMA[],2,FALSE),"FEHLER")))</f>
        <v/>
      </c>
      <c r="F366" s="36"/>
      <c r="G366" s="36"/>
      <c r="H366" s="34"/>
      <c r="I366" s="2" t="str">
        <f>IF(Aufstellung[[#This Row],[Datum]]="","",IF(Aufstellung[[#This Row],[Frühstück]]="X",0.2,0)+IF(Aufstellung[[#This Row],[Mittagessen]]="X",0.4,0)+IF(Aufstellung[[#This Row],[Abendessen]]="X",0.4,0))</f>
        <v/>
      </c>
      <c r="J366" s="13" t="str">
        <f>IF(Aufstellung[[#This Row],[Datum]]="","",MIN(VLOOKUP(Aufstellung[[#This Row],[Land]],VMA[],2,FALSE)*Aufstellung[[#This Row],[Kürzung in %]],Aufstellung[[#This Row],[VMA
brutto]]))</f>
        <v/>
      </c>
      <c r="K366" s="13" t="str">
        <f>IF(Aufstellung[[#This Row],[Datum]]="","",Aufstellung[[#This Row],[VMA
brutto]]-Aufstellung[[#This Row],[VMA
Kürzung]])</f>
        <v/>
      </c>
      <c r="L366" s="33"/>
      <c r="M366" s="22" t="str">
        <f>IF(Aufstellung[[#This Row],[Datum]]="","",Aufstellung[[#This Row],[gefahrene km mit Privat-Kfz]]*0.3)</f>
        <v/>
      </c>
    </row>
    <row r="367" spans="1:13" ht="21.2" customHeight="1" x14ac:dyDescent="0.3">
      <c r="A367" s="37"/>
      <c r="B367" s="31"/>
      <c r="C367" s="34"/>
      <c r="D367" s="35"/>
      <c r="E367" s="13" t="str">
        <f>IF(Aufstellung[[#This Row],[Datum]]="","",IF(OR(Aufstellung[[#This Row],[Auswärtstätigkeit]]=$B$7,Aufstellung[[#This Row],[Auswärtstätigkeit]]=$B$8),VLOOKUP(Aufstellung[[#This Row],[Land]],VMA[],3,FALSE),IF(Aufstellung[[#This Row],[Auswärtstätigkeit]]=$B$9,VLOOKUP(Aufstellung[[#This Row],[Land]],VMA[],2,FALSE),"FEHLER")))</f>
        <v/>
      </c>
      <c r="F367" s="36"/>
      <c r="G367" s="36"/>
      <c r="H367" s="34"/>
      <c r="I367" s="2" t="str">
        <f>IF(Aufstellung[[#This Row],[Datum]]="","",IF(Aufstellung[[#This Row],[Frühstück]]="X",0.2,0)+IF(Aufstellung[[#This Row],[Mittagessen]]="X",0.4,0)+IF(Aufstellung[[#This Row],[Abendessen]]="X",0.4,0))</f>
        <v/>
      </c>
      <c r="J367" s="13" t="str">
        <f>IF(Aufstellung[[#This Row],[Datum]]="","",MIN(VLOOKUP(Aufstellung[[#This Row],[Land]],VMA[],2,FALSE)*Aufstellung[[#This Row],[Kürzung in %]],Aufstellung[[#This Row],[VMA
brutto]]))</f>
        <v/>
      </c>
      <c r="K367" s="13" t="str">
        <f>IF(Aufstellung[[#This Row],[Datum]]="","",Aufstellung[[#This Row],[VMA
brutto]]-Aufstellung[[#This Row],[VMA
Kürzung]])</f>
        <v/>
      </c>
      <c r="L367" s="33"/>
      <c r="M367" s="22" t="str">
        <f>IF(Aufstellung[[#This Row],[Datum]]="","",Aufstellung[[#This Row],[gefahrene km mit Privat-Kfz]]*0.3)</f>
        <v/>
      </c>
    </row>
    <row r="368" spans="1:13" ht="21.2" customHeight="1" x14ac:dyDescent="0.3">
      <c r="A368" s="37"/>
      <c r="B368" s="31"/>
      <c r="C368" s="34"/>
      <c r="D368" s="35"/>
      <c r="E368" s="13" t="str">
        <f>IF(Aufstellung[[#This Row],[Datum]]="","",IF(OR(Aufstellung[[#This Row],[Auswärtstätigkeit]]=$B$7,Aufstellung[[#This Row],[Auswärtstätigkeit]]=$B$8),VLOOKUP(Aufstellung[[#This Row],[Land]],VMA[],3,FALSE),IF(Aufstellung[[#This Row],[Auswärtstätigkeit]]=$B$9,VLOOKUP(Aufstellung[[#This Row],[Land]],VMA[],2,FALSE),"FEHLER")))</f>
        <v/>
      </c>
      <c r="F368" s="36"/>
      <c r="G368" s="36"/>
      <c r="H368" s="34"/>
      <c r="I368" s="2" t="str">
        <f>IF(Aufstellung[[#This Row],[Datum]]="","",IF(Aufstellung[[#This Row],[Frühstück]]="X",0.2,0)+IF(Aufstellung[[#This Row],[Mittagessen]]="X",0.4,0)+IF(Aufstellung[[#This Row],[Abendessen]]="X",0.4,0))</f>
        <v/>
      </c>
      <c r="J368" s="13" t="str">
        <f>IF(Aufstellung[[#This Row],[Datum]]="","",MIN(VLOOKUP(Aufstellung[[#This Row],[Land]],VMA[],2,FALSE)*Aufstellung[[#This Row],[Kürzung in %]],Aufstellung[[#This Row],[VMA
brutto]]))</f>
        <v/>
      </c>
      <c r="K368" s="13" t="str">
        <f>IF(Aufstellung[[#This Row],[Datum]]="","",Aufstellung[[#This Row],[VMA
brutto]]-Aufstellung[[#This Row],[VMA
Kürzung]])</f>
        <v/>
      </c>
      <c r="L368" s="33"/>
      <c r="M368" s="22" t="str">
        <f>IF(Aufstellung[[#This Row],[Datum]]="","",Aufstellung[[#This Row],[gefahrene km mit Privat-Kfz]]*0.3)</f>
        <v/>
      </c>
    </row>
    <row r="369" spans="1:13" ht="21.2" customHeight="1" x14ac:dyDescent="0.3">
      <c r="A369" s="37"/>
      <c r="B369" s="31"/>
      <c r="C369" s="34"/>
      <c r="D369" s="35"/>
      <c r="E369" s="13" t="str">
        <f>IF(Aufstellung[[#This Row],[Datum]]="","",IF(OR(Aufstellung[[#This Row],[Auswärtstätigkeit]]=$B$7,Aufstellung[[#This Row],[Auswärtstätigkeit]]=$B$8),VLOOKUP(Aufstellung[[#This Row],[Land]],VMA[],3,FALSE),IF(Aufstellung[[#This Row],[Auswärtstätigkeit]]=$B$9,VLOOKUP(Aufstellung[[#This Row],[Land]],VMA[],2,FALSE),"FEHLER")))</f>
        <v/>
      </c>
      <c r="F369" s="36"/>
      <c r="G369" s="36"/>
      <c r="H369" s="34"/>
      <c r="I369" s="2" t="str">
        <f>IF(Aufstellung[[#This Row],[Datum]]="","",IF(Aufstellung[[#This Row],[Frühstück]]="X",0.2,0)+IF(Aufstellung[[#This Row],[Mittagessen]]="X",0.4,0)+IF(Aufstellung[[#This Row],[Abendessen]]="X",0.4,0))</f>
        <v/>
      </c>
      <c r="J369" s="13" t="str">
        <f>IF(Aufstellung[[#This Row],[Datum]]="","",MIN(VLOOKUP(Aufstellung[[#This Row],[Land]],VMA[],2,FALSE)*Aufstellung[[#This Row],[Kürzung in %]],Aufstellung[[#This Row],[VMA
brutto]]))</f>
        <v/>
      </c>
      <c r="K369" s="13" t="str">
        <f>IF(Aufstellung[[#This Row],[Datum]]="","",Aufstellung[[#This Row],[VMA
brutto]]-Aufstellung[[#This Row],[VMA
Kürzung]])</f>
        <v/>
      </c>
      <c r="L369" s="33"/>
      <c r="M369" s="22" t="str">
        <f>IF(Aufstellung[[#This Row],[Datum]]="","",Aufstellung[[#This Row],[gefahrene km mit Privat-Kfz]]*0.3)</f>
        <v/>
      </c>
    </row>
    <row r="370" spans="1:13" ht="21.2" customHeight="1" x14ac:dyDescent="0.3">
      <c r="A370" s="37"/>
      <c r="B370" s="31"/>
      <c r="C370" s="34"/>
      <c r="D370" s="35"/>
      <c r="E370" s="13" t="str">
        <f>IF(Aufstellung[[#This Row],[Datum]]="","",IF(OR(Aufstellung[[#This Row],[Auswärtstätigkeit]]=$B$7,Aufstellung[[#This Row],[Auswärtstätigkeit]]=$B$8),VLOOKUP(Aufstellung[[#This Row],[Land]],VMA[],3,FALSE),IF(Aufstellung[[#This Row],[Auswärtstätigkeit]]=$B$9,VLOOKUP(Aufstellung[[#This Row],[Land]],VMA[],2,FALSE),"FEHLER")))</f>
        <v/>
      </c>
      <c r="F370" s="36"/>
      <c r="G370" s="36"/>
      <c r="H370" s="34"/>
      <c r="I370" s="2" t="str">
        <f>IF(Aufstellung[[#This Row],[Datum]]="","",IF(Aufstellung[[#This Row],[Frühstück]]="X",0.2,0)+IF(Aufstellung[[#This Row],[Mittagessen]]="X",0.4,0)+IF(Aufstellung[[#This Row],[Abendessen]]="X",0.4,0))</f>
        <v/>
      </c>
      <c r="J370" s="13" t="str">
        <f>IF(Aufstellung[[#This Row],[Datum]]="","",MIN(VLOOKUP(Aufstellung[[#This Row],[Land]],VMA[],2,FALSE)*Aufstellung[[#This Row],[Kürzung in %]],Aufstellung[[#This Row],[VMA
brutto]]))</f>
        <v/>
      </c>
      <c r="K370" s="13" t="str">
        <f>IF(Aufstellung[[#This Row],[Datum]]="","",Aufstellung[[#This Row],[VMA
brutto]]-Aufstellung[[#This Row],[VMA
Kürzung]])</f>
        <v/>
      </c>
      <c r="L370" s="33"/>
      <c r="M370" s="22" t="str">
        <f>IF(Aufstellung[[#This Row],[Datum]]="","",Aufstellung[[#This Row],[gefahrene km mit Privat-Kfz]]*0.3)</f>
        <v/>
      </c>
    </row>
    <row r="371" spans="1:13" ht="21.2" customHeight="1" x14ac:dyDescent="0.3">
      <c r="A371" s="37"/>
      <c r="B371" s="31"/>
      <c r="C371" s="34"/>
      <c r="D371" s="35"/>
      <c r="E371" s="13" t="str">
        <f>IF(Aufstellung[[#This Row],[Datum]]="","",IF(OR(Aufstellung[[#This Row],[Auswärtstätigkeit]]=$B$7,Aufstellung[[#This Row],[Auswärtstätigkeit]]=$B$8),VLOOKUP(Aufstellung[[#This Row],[Land]],VMA[],3,FALSE),IF(Aufstellung[[#This Row],[Auswärtstätigkeit]]=$B$9,VLOOKUP(Aufstellung[[#This Row],[Land]],VMA[],2,FALSE),"FEHLER")))</f>
        <v/>
      </c>
      <c r="F371" s="36"/>
      <c r="G371" s="36"/>
      <c r="H371" s="34"/>
      <c r="I371" s="2" t="str">
        <f>IF(Aufstellung[[#This Row],[Datum]]="","",IF(Aufstellung[[#This Row],[Frühstück]]="X",0.2,0)+IF(Aufstellung[[#This Row],[Mittagessen]]="X",0.4,0)+IF(Aufstellung[[#This Row],[Abendessen]]="X",0.4,0))</f>
        <v/>
      </c>
      <c r="J371" s="13" t="str">
        <f>IF(Aufstellung[[#This Row],[Datum]]="","",MIN(VLOOKUP(Aufstellung[[#This Row],[Land]],VMA[],2,FALSE)*Aufstellung[[#This Row],[Kürzung in %]],Aufstellung[[#This Row],[VMA
brutto]]))</f>
        <v/>
      </c>
      <c r="K371" s="13" t="str">
        <f>IF(Aufstellung[[#This Row],[Datum]]="","",Aufstellung[[#This Row],[VMA
brutto]]-Aufstellung[[#This Row],[VMA
Kürzung]])</f>
        <v/>
      </c>
      <c r="L371" s="33"/>
      <c r="M371" s="22" t="str">
        <f>IF(Aufstellung[[#This Row],[Datum]]="","",Aufstellung[[#This Row],[gefahrene km mit Privat-Kfz]]*0.3)</f>
        <v/>
      </c>
    </row>
    <row r="372" spans="1:13" ht="21.2" customHeight="1" x14ac:dyDescent="0.3">
      <c r="A372" s="37"/>
      <c r="B372" s="31"/>
      <c r="C372" s="34"/>
      <c r="D372" s="35"/>
      <c r="E372" s="13" t="str">
        <f>IF(Aufstellung[[#This Row],[Datum]]="","",IF(OR(Aufstellung[[#This Row],[Auswärtstätigkeit]]=$B$7,Aufstellung[[#This Row],[Auswärtstätigkeit]]=$B$8),VLOOKUP(Aufstellung[[#This Row],[Land]],VMA[],3,FALSE),IF(Aufstellung[[#This Row],[Auswärtstätigkeit]]=$B$9,VLOOKUP(Aufstellung[[#This Row],[Land]],VMA[],2,FALSE),"FEHLER")))</f>
        <v/>
      </c>
      <c r="F372" s="36"/>
      <c r="G372" s="36"/>
      <c r="H372" s="34"/>
      <c r="I372" s="2" t="str">
        <f>IF(Aufstellung[[#This Row],[Datum]]="","",IF(Aufstellung[[#This Row],[Frühstück]]="X",0.2,0)+IF(Aufstellung[[#This Row],[Mittagessen]]="X",0.4,0)+IF(Aufstellung[[#This Row],[Abendessen]]="X",0.4,0))</f>
        <v/>
      </c>
      <c r="J372" s="13" t="str">
        <f>IF(Aufstellung[[#This Row],[Datum]]="","",MIN(VLOOKUP(Aufstellung[[#This Row],[Land]],VMA[],2,FALSE)*Aufstellung[[#This Row],[Kürzung in %]],Aufstellung[[#This Row],[VMA
brutto]]))</f>
        <v/>
      </c>
      <c r="K372" s="13" t="str">
        <f>IF(Aufstellung[[#This Row],[Datum]]="","",Aufstellung[[#This Row],[VMA
brutto]]-Aufstellung[[#This Row],[VMA
Kürzung]])</f>
        <v/>
      </c>
      <c r="L372" s="33"/>
      <c r="M372" s="22" t="str">
        <f>IF(Aufstellung[[#This Row],[Datum]]="","",Aufstellung[[#This Row],[gefahrene km mit Privat-Kfz]]*0.3)</f>
        <v/>
      </c>
    </row>
    <row r="373" spans="1:13" ht="21.2" customHeight="1" x14ac:dyDescent="0.3">
      <c r="A373" s="37"/>
      <c r="B373" s="31"/>
      <c r="C373" s="34"/>
      <c r="D373" s="35"/>
      <c r="E373" s="13" t="str">
        <f>IF(Aufstellung[[#This Row],[Datum]]="","",IF(OR(Aufstellung[[#This Row],[Auswärtstätigkeit]]=$B$7,Aufstellung[[#This Row],[Auswärtstätigkeit]]=$B$8),VLOOKUP(Aufstellung[[#This Row],[Land]],VMA[],3,FALSE),IF(Aufstellung[[#This Row],[Auswärtstätigkeit]]=$B$9,VLOOKUP(Aufstellung[[#This Row],[Land]],VMA[],2,FALSE),"FEHLER")))</f>
        <v/>
      </c>
      <c r="F373" s="36"/>
      <c r="G373" s="36"/>
      <c r="H373" s="34"/>
      <c r="I373" s="2" t="str">
        <f>IF(Aufstellung[[#This Row],[Datum]]="","",IF(Aufstellung[[#This Row],[Frühstück]]="X",0.2,0)+IF(Aufstellung[[#This Row],[Mittagessen]]="X",0.4,0)+IF(Aufstellung[[#This Row],[Abendessen]]="X",0.4,0))</f>
        <v/>
      </c>
      <c r="J373" s="13" t="str">
        <f>IF(Aufstellung[[#This Row],[Datum]]="","",MIN(VLOOKUP(Aufstellung[[#This Row],[Land]],VMA[],2,FALSE)*Aufstellung[[#This Row],[Kürzung in %]],Aufstellung[[#This Row],[VMA
brutto]]))</f>
        <v/>
      </c>
      <c r="K373" s="13" t="str">
        <f>IF(Aufstellung[[#This Row],[Datum]]="","",Aufstellung[[#This Row],[VMA
brutto]]-Aufstellung[[#This Row],[VMA
Kürzung]])</f>
        <v/>
      </c>
      <c r="L373" s="33"/>
      <c r="M373" s="22" t="str">
        <f>IF(Aufstellung[[#This Row],[Datum]]="","",Aufstellung[[#This Row],[gefahrene km mit Privat-Kfz]]*0.3)</f>
        <v/>
      </c>
    </row>
    <row r="374" spans="1:13" ht="21.2" customHeight="1" x14ac:dyDescent="0.3">
      <c r="A374" s="37"/>
      <c r="B374" s="31"/>
      <c r="C374" s="34"/>
      <c r="D374" s="35"/>
      <c r="E374" s="13" t="str">
        <f>IF(Aufstellung[[#This Row],[Datum]]="","",IF(OR(Aufstellung[[#This Row],[Auswärtstätigkeit]]=$B$7,Aufstellung[[#This Row],[Auswärtstätigkeit]]=$B$8),VLOOKUP(Aufstellung[[#This Row],[Land]],VMA[],3,FALSE),IF(Aufstellung[[#This Row],[Auswärtstätigkeit]]=$B$9,VLOOKUP(Aufstellung[[#This Row],[Land]],VMA[],2,FALSE),"FEHLER")))</f>
        <v/>
      </c>
      <c r="F374" s="36"/>
      <c r="G374" s="36"/>
      <c r="H374" s="34"/>
      <c r="I374" s="2" t="str">
        <f>IF(Aufstellung[[#This Row],[Datum]]="","",IF(Aufstellung[[#This Row],[Frühstück]]="X",0.2,0)+IF(Aufstellung[[#This Row],[Mittagessen]]="X",0.4,0)+IF(Aufstellung[[#This Row],[Abendessen]]="X",0.4,0))</f>
        <v/>
      </c>
      <c r="J374" s="13" t="str">
        <f>IF(Aufstellung[[#This Row],[Datum]]="","",MIN(VLOOKUP(Aufstellung[[#This Row],[Land]],VMA[],2,FALSE)*Aufstellung[[#This Row],[Kürzung in %]],Aufstellung[[#This Row],[VMA
brutto]]))</f>
        <v/>
      </c>
      <c r="K374" s="13" t="str">
        <f>IF(Aufstellung[[#This Row],[Datum]]="","",Aufstellung[[#This Row],[VMA
brutto]]-Aufstellung[[#This Row],[VMA
Kürzung]])</f>
        <v/>
      </c>
      <c r="L374" s="33"/>
      <c r="M374" s="22" t="str">
        <f>IF(Aufstellung[[#This Row],[Datum]]="","",Aufstellung[[#This Row],[gefahrene km mit Privat-Kfz]]*0.3)</f>
        <v/>
      </c>
    </row>
    <row r="375" spans="1:13" ht="21.2" customHeight="1" x14ac:dyDescent="0.3">
      <c r="A375" s="37"/>
      <c r="B375" s="31"/>
      <c r="C375" s="34"/>
      <c r="D375" s="35"/>
      <c r="E375" s="13" t="str">
        <f>IF(Aufstellung[[#This Row],[Datum]]="","",IF(OR(Aufstellung[[#This Row],[Auswärtstätigkeit]]=$B$7,Aufstellung[[#This Row],[Auswärtstätigkeit]]=$B$8),VLOOKUP(Aufstellung[[#This Row],[Land]],VMA[],3,FALSE),IF(Aufstellung[[#This Row],[Auswärtstätigkeit]]=$B$9,VLOOKUP(Aufstellung[[#This Row],[Land]],VMA[],2,FALSE),"FEHLER")))</f>
        <v/>
      </c>
      <c r="F375" s="36"/>
      <c r="G375" s="36"/>
      <c r="H375" s="34"/>
      <c r="I375" s="2" t="str">
        <f>IF(Aufstellung[[#This Row],[Datum]]="","",IF(Aufstellung[[#This Row],[Frühstück]]="X",0.2,0)+IF(Aufstellung[[#This Row],[Mittagessen]]="X",0.4,0)+IF(Aufstellung[[#This Row],[Abendessen]]="X",0.4,0))</f>
        <v/>
      </c>
      <c r="J375" s="13" t="str">
        <f>IF(Aufstellung[[#This Row],[Datum]]="","",MIN(VLOOKUP(Aufstellung[[#This Row],[Land]],VMA[],2,FALSE)*Aufstellung[[#This Row],[Kürzung in %]],Aufstellung[[#This Row],[VMA
brutto]]))</f>
        <v/>
      </c>
      <c r="K375" s="13" t="str">
        <f>IF(Aufstellung[[#This Row],[Datum]]="","",Aufstellung[[#This Row],[VMA
brutto]]-Aufstellung[[#This Row],[VMA
Kürzung]])</f>
        <v/>
      </c>
      <c r="L375" s="33"/>
      <c r="M375" s="22" t="str">
        <f>IF(Aufstellung[[#This Row],[Datum]]="","",Aufstellung[[#This Row],[gefahrene km mit Privat-Kfz]]*0.3)</f>
        <v/>
      </c>
    </row>
    <row r="376" spans="1:13" ht="21.2" customHeight="1" x14ac:dyDescent="0.3">
      <c r="A376" s="37"/>
      <c r="B376" s="31"/>
      <c r="C376" s="34"/>
      <c r="D376" s="35"/>
      <c r="E376" s="13" t="str">
        <f>IF(Aufstellung[[#This Row],[Datum]]="","",IF(OR(Aufstellung[[#This Row],[Auswärtstätigkeit]]=$B$7,Aufstellung[[#This Row],[Auswärtstätigkeit]]=$B$8),VLOOKUP(Aufstellung[[#This Row],[Land]],VMA[],3,FALSE),IF(Aufstellung[[#This Row],[Auswärtstätigkeit]]=$B$9,VLOOKUP(Aufstellung[[#This Row],[Land]],VMA[],2,FALSE),"FEHLER")))</f>
        <v/>
      </c>
      <c r="F376" s="36"/>
      <c r="G376" s="36"/>
      <c r="H376" s="34"/>
      <c r="I376" s="2" t="str">
        <f>IF(Aufstellung[[#This Row],[Datum]]="","",IF(Aufstellung[[#This Row],[Frühstück]]="X",0.2,0)+IF(Aufstellung[[#This Row],[Mittagessen]]="X",0.4,0)+IF(Aufstellung[[#This Row],[Abendessen]]="X",0.4,0))</f>
        <v/>
      </c>
      <c r="J376" s="13" t="str">
        <f>IF(Aufstellung[[#This Row],[Datum]]="","",MIN(VLOOKUP(Aufstellung[[#This Row],[Land]],VMA[],2,FALSE)*Aufstellung[[#This Row],[Kürzung in %]],Aufstellung[[#This Row],[VMA
brutto]]))</f>
        <v/>
      </c>
      <c r="K376" s="13" t="str">
        <f>IF(Aufstellung[[#This Row],[Datum]]="","",Aufstellung[[#This Row],[VMA
brutto]]-Aufstellung[[#This Row],[VMA
Kürzung]])</f>
        <v/>
      </c>
      <c r="L376" s="33"/>
      <c r="M376" s="22" t="str">
        <f>IF(Aufstellung[[#This Row],[Datum]]="","",Aufstellung[[#This Row],[gefahrene km mit Privat-Kfz]]*0.3)</f>
        <v/>
      </c>
    </row>
    <row r="377" spans="1:13" ht="21.2" customHeight="1" x14ac:dyDescent="0.3">
      <c r="A377" s="37"/>
      <c r="B377" s="31"/>
      <c r="C377" s="34"/>
      <c r="D377" s="35"/>
      <c r="E377" s="13" t="str">
        <f>IF(Aufstellung[[#This Row],[Datum]]="","",IF(OR(Aufstellung[[#This Row],[Auswärtstätigkeit]]=$B$7,Aufstellung[[#This Row],[Auswärtstätigkeit]]=$B$8),VLOOKUP(Aufstellung[[#This Row],[Land]],VMA[],3,FALSE),IF(Aufstellung[[#This Row],[Auswärtstätigkeit]]=$B$9,VLOOKUP(Aufstellung[[#This Row],[Land]],VMA[],2,FALSE),"FEHLER")))</f>
        <v/>
      </c>
      <c r="F377" s="36"/>
      <c r="G377" s="36"/>
      <c r="H377" s="34"/>
      <c r="I377" s="2" t="str">
        <f>IF(Aufstellung[[#This Row],[Datum]]="","",IF(Aufstellung[[#This Row],[Frühstück]]="X",0.2,0)+IF(Aufstellung[[#This Row],[Mittagessen]]="X",0.4,0)+IF(Aufstellung[[#This Row],[Abendessen]]="X",0.4,0))</f>
        <v/>
      </c>
      <c r="J377" s="13" t="str">
        <f>IF(Aufstellung[[#This Row],[Datum]]="","",MIN(VLOOKUP(Aufstellung[[#This Row],[Land]],VMA[],2,FALSE)*Aufstellung[[#This Row],[Kürzung in %]],Aufstellung[[#This Row],[VMA
brutto]]))</f>
        <v/>
      </c>
      <c r="K377" s="13" t="str">
        <f>IF(Aufstellung[[#This Row],[Datum]]="","",Aufstellung[[#This Row],[VMA
brutto]]-Aufstellung[[#This Row],[VMA
Kürzung]])</f>
        <v/>
      </c>
      <c r="L377" s="33"/>
      <c r="M377" s="22" t="str">
        <f>IF(Aufstellung[[#This Row],[Datum]]="","",Aufstellung[[#This Row],[gefahrene km mit Privat-Kfz]]*0.3)</f>
        <v/>
      </c>
    </row>
    <row r="378" spans="1:13" ht="21.2" customHeight="1" x14ac:dyDescent="0.3">
      <c r="A378" s="37"/>
      <c r="B378" s="31"/>
      <c r="C378" s="34"/>
      <c r="D378" s="35"/>
      <c r="E378" s="13" t="str">
        <f>IF(Aufstellung[[#This Row],[Datum]]="","",IF(OR(Aufstellung[[#This Row],[Auswärtstätigkeit]]=$B$7,Aufstellung[[#This Row],[Auswärtstätigkeit]]=$B$8),VLOOKUP(Aufstellung[[#This Row],[Land]],VMA[],3,FALSE),IF(Aufstellung[[#This Row],[Auswärtstätigkeit]]=$B$9,VLOOKUP(Aufstellung[[#This Row],[Land]],VMA[],2,FALSE),"FEHLER")))</f>
        <v/>
      </c>
      <c r="F378" s="36"/>
      <c r="G378" s="36"/>
      <c r="H378" s="34"/>
      <c r="I378" s="2" t="str">
        <f>IF(Aufstellung[[#This Row],[Datum]]="","",IF(Aufstellung[[#This Row],[Frühstück]]="X",0.2,0)+IF(Aufstellung[[#This Row],[Mittagessen]]="X",0.4,0)+IF(Aufstellung[[#This Row],[Abendessen]]="X",0.4,0))</f>
        <v/>
      </c>
      <c r="J378" s="13" t="str">
        <f>IF(Aufstellung[[#This Row],[Datum]]="","",MIN(VLOOKUP(Aufstellung[[#This Row],[Land]],VMA[],2,FALSE)*Aufstellung[[#This Row],[Kürzung in %]],Aufstellung[[#This Row],[VMA
brutto]]))</f>
        <v/>
      </c>
      <c r="K378" s="13" t="str">
        <f>IF(Aufstellung[[#This Row],[Datum]]="","",Aufstellung[[#This Row],[VMA
brutto]]-Aufstellung[[#This Row],[VMA
Kürzung]])</f>
        <v/>
      </c>
      <c r="L378" s="33"/>
      <c r="M378" s="22" t="str">
        <f>IF(Aufstellung[[#This Row],[Datum]]="","",Aufstellung[[#This Row],[gefahrene km mit Privat-Kfz]]*0.3)</f>
        <v/>
      </c>
    </row>
    <row r="379" spans="1:13" ht="21.2" customHeight="1" x14ac:dyDescent="0.3">
      <c r="A379" s="37"/>
      <c r="B379" s="31"/>
      <c r="C379" s="34"/>
      <c r="D379" s="35"/>
      <c r="E379" s="13" t="str">
        <f>IF(Aufstellung[[#This Row],[Datum]]="","",IF(OR(Aufstellung[[#This Row],[Auswärtstätigkeit]]=$B$7,Aufstellung[[#This Row],[Auswärtstätigkeit]]=$B$8),VLOOKUP(Aufstellung[[#This Row],[Land]],VMA[],3,FALSE),IF(Aufstellung[[#This Row],[Auswärtstätigkeit]]=$B$9,VLOOKUP(Aufstellung[[#This Row],[Land]],VMA[],2,FALSE),"FEHLER")))</f>
        <v/>
      </c>
      <c r="F379" s="36"/>
      <c r="G379" s="36"/>
      <c r="H379" s="34"/>
      <c r="I379" s="2" t="str">
        <f>IF(Aufstellung[[#This Row],[Datum]]="","",IF(Aufstellung[[#This Row],[Frühstück]]="X",0.2,0)+IF(Aufstellung[[#This Row],[Mittagessen]]="X",0.4,0)+IF(Aufstellung[[#This Row],[Abendessen]]="X",0.4,0))</f>
        <v/>
      </c>
      <c r="J379" s="13" t="str">
        <f>IF(Aufstellung[[#This Row],[Datum]]="","",MIN(VLOOKUP(Aufstellung[[#This Row],[Land]],VMA[],2,FALSE)*Aufstellung[[#This Row],[Kürzung in %]],Aufstellung[[#This Row],[VMA
brutto]]))</f>
        <v/>
      </c>
      <c r="K379" s="13" t="str">
        <f>IF(Aufstellung[[#This Row],[Datum]]="","",Aufstellung[[#This Row],[VMA
brutto]]-Aufstellung[[#This Row],[VMA
Kürzung]])</f>
        <v/>
      </c>
      <c r="L379" s="33"/>
      <c r="M379" s="22" t="str">
        <f>IF(Aufstellung[[#This Row],[Datum]]="","",Aufstellung[[#This Row],[gefahrene km mit Privat-Kfz]]*0.3)</f>
        <v/>
      </c>
    </row>
    <row r="380" spans="1:13" ht="21.2" customHeight="1" x14ac:dyDescent="0.3">
      <c r="A380" s="37"/>
      <c r="B380" s="31"/>
      <c r="C380" s="34"/>
      <c r="D380" s="35"/>
      <c r="E380" s="13" t="str">
        <f>IF(Aufstellung[[#This Row],[Datum]]="","",IF(OR(Aufstellung[[#This Row],[Auswärtstätigkeit]]=$B$7,Aufstellung[[#This Row],[Auswärtstätigkeit]]=$B$8),VLOOKUP(Aufstellung[[#This Row],[Land]],VMA[],3,FALSE),IF(Aufstellung[[#This Row],[Auswärtstätigkeit]]=$B$9,VLOOKUP(Aufstellung[[#This Row],[Land]],VMA[],2,FALSE),"FEHLER")))</f>
        <v/>
      </c>
      <c r="F380" s="36"/>
      <c r="G380" s="36"/>
      <c r="H380" s="34"/>
      <c r="I380" s="2" t="str">
        <f>IF(Aufstellung[[#This Row],[Datum]]="","",IF(Aufstellung[[#This Row],[Frühstück]]="X",0.2,0)+IF(Aufstellung[[#This Row],[Mittagessen]]="X",0.4,0)+IF(Aufstellung[[#This Row],[Abendessen]]="X",0.4,0))</f>
        <v/>
      </c>
      <c r="J380" s="13" t="str">
        <f>IF(Aufstellung[[#This Row],[Datum]]="","",MIN(VLOOKUP(Aufstellung[[#This Row],[Land]],VMA[],2,FALSE)*Aufstellung[[#This Row],[Kürzung in %]],Aufstellung[[#This Row],[VMA
brutto]]))</f>
        <v/>
      </c>
      <c r="K380" s="13" t="str">
        <f>IF(Aufstellung[[#This Row],[Datum]]="","",Aufstellung[[#This Row],[VMA
brutto]]-Aufstellung[[#This Row],[VMA
Kürzung]])</f>
        <v/>
      </c>
      <c r="L380" s="33"/>
      <c r="M380" s="22" t="str">
        <f>IF(Aufstellung[[#This Row],[Datum]]="","",Aufstellung[[#This Row],[gefahrene km mit Privat-Kfz]]*0.3)</f>
        <v/>
      </c>
    </row>
    <row r="381" spans="1:13" ht="21.2" customHeight="1" x14ac:dyDescent="0.3">
      <c r="A381" s="37"/>
      <c r="B381" s="31"/>
      <c r="C381" s="34"/>
      <c r="D381" s="35"/>
      <c r="E381" s="13" t="str">
        <f>IF(Aufstellung[[#This Row],[Datum]]="","",IF(OR(Aufstellung[[#This Row],[Auswärtstätigkeit]]=$B$7,Aufstellung[[#This Row],[Auswärtstätigkeit]]=$B$8),VLOOKUP(Aufstellung[[#This Row],[Land]],VMA[],3,FALSE),IF(Aufstellung[[#This Row],[Auswärtstätigkeit]]=$B$9,VLOOKUP(Aufstellung[[#This Row],[Land]],VMA[],2,FALSE),"FEHLER")))</f>
        <v/>
      </c>
      <c r="F381" s="36"/>
      <c r="G381" s="36"/>
      <c r="H381" s="34"/>
      <c r="I381" s="2" t="str">
        <f>IF(Aufstellung[[#This Row],[Datum]]="","",IF(Aufstellung[[#This Row],[Frühstück]]="X",0.2,0)+IF(Aufstellung[[#This Row],[Mittagessen]]="X",0.4,0)+IF(Aufstellung[[#This Row],[Abendessen]]="X",0.4,0))</f>
        <v/>
      </c>
      <c r="J381" s="13" t="str">
        <f>IF(Aufstellung[[#This Row],[Datum]]="","",MIN(VLOOKUP(Aufstellung[[#This Row],[Land]],VMA[],2,FALSE)*Aufstellung[[#This Row],[Kürzung in %]],Aufstellung[[#This Row],[VMA
brutto]]))</f>
        <v/>
      </c>
      <c r="K381" s="13" t="str">
        <f>IF(Aufstellung[[#This Row],[Datum]]="","",Aufstellung[[#This Row],[VMA
brutto]]-Aufstellung[[#This Row],[VMA
Kürzung]])</f>
        <v/>
      </c>
      <c r="L381" s="33"/>
      <c r="M381" s="22" t="str">
        <f>IF(Aufstellung[[#This Row],[Datum]]="","",Aufstellung[[#This Row],[gefahrene km mit Privat-Kfz]]*0.3)</f>
        <v/>
      </c>
    </row>
    <row r="382" spans="1:13" ht="21.2" customHeight="1" x14ac:dyDescent="0.3">
      <c r="A382" s="37"/>
      <c r="B382" s="31"/>
      <c r="C382" s="34"/>
      <c r="D382" s="35"/>
      <c r="E382" s="13" t="str">
        <f>IF(Aufstellung[[#This Row],[Datum]]="","",IF(OR(Aufstellung[[#This Row],[Auswärtstätigkeit]]=$B$7,Aufstellung[[#This Row],[Auswärtstätigkeit]]=$B$8),VLOOKUP(Aufstellung[[#This Row],[Land]],VMA[],3,FALSE),IF(Aufstellung[[#This Row],[Auswärtstätigkeit]]=$B$9,VLOOKUP(Aufstellung[[#This Row],[Land]],VMA[],2,FALSE),"FEHLER")))</f>
        <v/>
      </c>
      <c r="F382" s="36"/>
      <c r="G382" s="36"/>
      <c r="H382" s="34"/>
      <c r="I382" s="2" t="str">
        <f>IF(Aufstellung[[#This Row],[Datum]]="","",IF(Aufstellung[[#This Row],[Frühstück]]="X",0.2,0)+IF(Aufstellung[[#This Row],[Mittagessen]]="X",0.4,0)+IF(Aufstellung[[#This Row],[Abendessen]]="X",0.4,0))</f>
        <v/>
      </c>
      <c r="J382" s="13" t="str">
        <f>IF(Aufstellung[[#This Row],[Datum]]="","",MIN(VLOOKUP(Aufstellung[[#This Row],[Land]],VMA[],2,FALSE)*Aufstellung[[#This Row],[Kürzung in %]],Aufstellung[[#This Row],[VMA
brutto]]))</f>
        <v/>
      </c>
      <c r="K382" s="13" t="str">
        <f>IF(Aufstellung[[#This Row],[Datum]]="","",Aufstellung[[#This Row],[VMA
brutto]]-Aufstellung[[#This Row],[VMA
Kürzung]])</f>
        <v/>
      </c>
      <c r="L382" s="33"/>
      <c r="M382" s="22" t="str">
        <f>IF(Aufstellung[[#This Row],[Datum]]="","",Aufstellung[[#This Row],[gefahrene km mit Privat-Kfz]]*0.3)</f>
        <v/>
      </c>
    </row>
    <row r="383" spans="1:13" ht="21.2" customHeight="1" x14ac:dyDescent="0.3">
      <c r="A383" s="37"/>
      <c r="B383" s="31"/>
      <c r="C383" s="34"/>
      <c r="D383" s="35"/>
      <c r="E383" s="13" t="str">
        <f>IF(Aufstellung[[#This Row],[Datum]]="","",IF(OR(Aufstellung[[#This Row],[Auswärtstätigkeit]]=$B$7,Aufstellung[[#This Row],[Auswärtstätigkeit]]=$B$8),VLOOKUP(Aufstellung[[#This Row],[Land]],VMA[],3,FALSE),IF(Aufstellung[[#This Row],[Auswärtstätigkeit]]=$B$9,VLOOKUP(Aufstellung[[#This Row],[Land]],VMA[],2,FALSE),"FEHLER")))</f>
        <v/>
      </c>
      <c r="F383" s="36"/>
      <c r="G383" s="36"/>
      <c r="H383" s="34"/>
      <c r="I383" s="2" t="str">
        <f>IF(Aufstellung[[#This Row],[Datum]]="","",IF(Aufstellung[[#This Row],[Frühstück]]="X",0.2,0)+IF(Aufstellung[[#This Row],[Mittagessen]]="X",0.4,0)+IF(Aufstellung[[#This Row],[Abendessen]]="X",0.4,0))</f>
        <v/>
      </c>
      <c r="J383" s="13" t="str">
        <f>IF(Aufstellung[[#This Row],[Datum]]="","",MIN(VLOOKUP(Aufstellung[[#This Row],[Land]],VMA[],2,FALSE)*Aufstellung[[#This Row],[Kürzung in %]],Aufstellung[[#This Row],[VMA
brutto]]))</f>
        <v/>
      </c>
      <c r="K383" s="13" t="str">
        <f>IF(Aufstellung[[#This Row],[Datum]]="","",Aufstellung[[#This Row],[VMA
brutto]]-Aufstellung[[#This Row],[VMA
Kürzung]])</f>
        <v/>
      </c>
      <c r="L383" s="33"/>
      <c r="M383" s="22" t="str">
        <f>IF(Aufstellung[[#This Row],[Datum]]="","",Aufstellung[[#This Row],[gefahrene km mit Privat-Kfz]]*0.3)</f>
        <v/>
      </c>
    </row>
    <row r="384" spans="1:13" ht="21.2" customHeight="1" x14ac:dyDescent="0.3">
      <c r="A384" s="37"/>
      <c r="B384" s="31"/>
      <c r="C384" s="34"/>
      <c r="D384" s="35"/>
      <c r="E384" s="13" t="str">
        <f>IF(Aufstellung[[#This Row],[Datum]]="","",IF(OR(Aufstellung[[#This Row],[Auswärtstätigkeit]]=$B$7,Aufstellung[[#This Row],[Auswärtstätigkeit]]=$B$8),VLOOKUP(Aufstellung[[#This Row],[Land]],VMA[],3,FALSE),IF(Aufstellung[[#This Row],[Auswärtstätigkeit]]=$B$9,VLOOKUP(Aufstellung[[#This Row],[Land]],VMA[],2,FALSE),"FEHLER")))</f>
        <v/>
      </c>
      <c r="F384" s="36"/>
      <c r="G384" s="36"/>
      <c r="H384" s="34"/>
      <c r="I384" s="2" t="str">
        <f>IF(Aufstellung[[#This Row],[Datum]]="","",IF(Aufstellung[[#This Row],[Frühstück]]="X",0.2,0)+IF(Aufstellung[[#This Row],[Mittagessen]]="X",0.4,0)+IF(Aufstellung[[#This Row],[Abendessen]]="X",0.4,0))</f>
        <v/>
      </c>
      <c r="J384" s="13" t="str">
        <f>IF(Aufstellung[[#This Row],[Datum]]="","",MIN(VLOOKUP(Aufstellung[[#This Row],[Land]],VMA[],2,FALSE)*Aufstellung[[#This Row],[Kürzung in %]],Aufstellung[[#This Row],[VMA
brutto]]))</f>
        <v/>
      </c>
      <c r="K384" s="13" t="str">
        <f>IF(Aufstellung[[#This Row],[Datum]]="","",Aufstellung[[#This Row],[VMA
brutto]]-Aufstellung[[#This Row],[VMA
Kürzung]])</f>
        <v/>
      </c>
      <c r="L384" s="33"/>
      <c r="M384" s="22" t="str">
        <f>IF(Aufstellung[[#This Row],[Datum]]="","",Aufstellung[[#This Row],[gefahrene km mit Privat-Kfz]]*0.3)</f>
        <v/>
      </c>
    </row>
    <row r="385" spans="1:13" ht="21.2" customHeight="1" x14ac:dyDescent="0.3">
      <c r="A385" s="37"/>
      <c r="B385" s="31"/>
      <c r="C385" s="34"/>
      <c r="D385" s="35"/>
      <c r="E385" s="13" t="str">
        <f>IF(Aufstellung[[#This Row],[Datum]]="","",IF(OR(Aufstellung[[#This Row],[Auswärtstätigkeit]]=$B$7,Aufstellung[[#This Row],[Auswärtstätigkeit]]=$B$8),VLOOKUP(Aufstellung[[#This Row],[Land]],VMA[],3,FALSE),IF(Aufstellung[[#This Row],[Auswärtstätigkeit]]=$B$9,VLOOKUP(Aufstellung[[#This Row],[Land]],VMA[],2,FALSE),"FEHLER")))</f>
        <v/>
      </c>
      <c r="F385" s="36"/>
      <c r="G385" s="36"/>
      <c r="H385" s="34"/>
      <c r="I385" s="2" t="str">
        <f>IF(Aufstellung[[#This Row],[Datum]]="","",IF(Aufstellung[[#This Row],[Frühstück]]="X",0.2,0)+IF(Aufstellung[[#This Row],[Mittagessen]]="X",0.4,0)+IF(Aufstellung[[#This Row],[Abendessen]]="X",0.4,0))</f>
        <v/>
      </c>
      <c r="J385" s="13" t="str">
        <f>IF(Aufstellung[[#This Row],[Datum]]="","",MIN(VLOOKUP(Aufstellung[[#This Row],[Land]],VMA[],2,FALSE)*Aufstellung[[#This Row],[Kürzung in %]],Aufstellung[[#This Row],[VMA
brutto]]))</f>
        <v/>
      </c>
      <c r="K385" s="13" t="str">
        <f>IF(Aufstellung[[#This Row],[Datum]]="","",Aufstellung[[#This Row],[VMA
brutto]]-Aufstellung[[#This Row],[VMA
Kürzung]])</f>
        <v/>
      </c>
      <c r="L385" s="33"/>
      <c r="M385" s="22" t="str">
        <f>IF(Aufstellung[[#This Row],[Datum]]="","",Aufstellung[[#This Row],[gefahrene km mit Privat-Kfz]]*0.3)</f>
        <v/>
      </c>
    </row>
    <row r="386" spans="1:13" ht="21.2" customHeight="1" x14ac:dyDescent="0.3">
      <c r="A386" s="37"/>
      <c r="B386" s="31"/>
      <c r="C386" s="34"/>
      <c r="D386" s="35"/>
      <c r="E386" s="13" t="str">
        <f>IF(Aufstellung[[#This Row],[Datum]]="","",IF(OR(Aufstellung[[#This Row],[Auswärtstätigkeit]]=$B$7,Aufstellung[[#This Row],[Auswärtstätigkeit]]=$B$8),VLOOKUP(Aufstellung[[#This Row],[Land]],VMA[],3,FALSE),IF(Aufstellung[[#This Row],[Auswärtstätigkeit]]=$B$9,VLOOKUP(Aufstellung[[#This Row],[Land]],VMA[],2,FALSE),"FEHLER")))</f>
        <v/>
      </c>
      <c r="F386" s="36"/>
      <c r="G386" s="36"/>
      <c r="H386" s="34"/>
      <c r="I386" s="2" t="str">
        <f>IF(Aufstellung[[#This Row],[Datum]]="","",IF(Aufstellung[[#This Row],[Frühstück]]="X",0.2,0)+IF(Aufstellung[[#This Row],[Mittagessen]]="X",0.4,0)+IF(Aufstellung[[#This Row],[Abendessen]]="X",0.4,0))</f>
        <v/>
      </c>
      <c r="J386" s="13" t="str">
        <f>IF(Aufstellung[[#This Row],[Datum]]="","",MIN(VLOOKUP(Aufstellung[[#This Row],[Land]],VMA[],2,FALSE)*Aufstellung[[#This Row],[Kürzung in %]],Aufstellung[[#This Row],[VMA
brutto]]))</f>
        <v/>
      </c>
      <c r="K386" s="13" t="str">
        <f>IF(Aufstellung[[#This Row],[Datum]]="","",Aufstellung[[#This Row],[VMA
brutto]]-Aufstellung[[#This Row],[VMA
Kürzung]])</f>
        <v/>
      </c>
      <c r="L386" s="33"/>
      <c r="M386" s="22" t="str">
        <f>IF(Aufstellung[[#This Row],[Datum]]="","",Aufstellung[[#This Row],[gefahrene km mit Privat-Kfz]]*0.3)</f>
        <v/>
      </c>
    </row>
    <row r="387" spans="1:13" ht="21.2" customHeight="1" x14ac:dyDescent="0.3">
      <c r="A387" s="37"/>
      <c r="B387" s="31"/>
      <c r="C387" s="34"/>
      <c r="D387" s="35"/>
      <c r="E387" s="13" t="str">
        <f>IF(Aufstellung[[#This Row],[Datum]]="","",IF(OR(Aufstellung[[#This Row],[Auswärtstätigkeit]]=$B$7,Aufstellung[[#This Row],[Auswärtstätigkeit]]=$B$8),VLOOKUP(Aufstellung[[#This Row],[Land]],VMA[],3,FALSE),IF(Aufstellung[[#This Row],[Auswärtstätigkeit]]=$B$9,VLOOKUP(Aufstellung[[#This Row],[Land]],VMA[],2,FALSE),"FEHLER")))</f>
        <v/>
      </c>
      <c r="F387" s="36"/>
      <c r="G387" s="36"/>
      <c r="H387" s="34"/>
      <c r="I387" s="2" t="str">
        <f>IF(Aufstellung[[#This Row],[Datum]]="","",IF(Aufstellung[[#This Row],[Frühstück]]="X",0.2,0)+IF(Aufstellung[[#This Row],[Mittagessen]]="X",0.4,0)+IF(Aufstellung[[#This Row],[Abendessen]]="X",0.4,0))</f>
        <v/>
      </c>
      <c r="J387" s="13" t="str">
        <f>IF(Aufstellung[[#This Row],[Datum]]="","",MIN(VLOOKUP(Aufstellung[[#This Row],[Land]],VMA[],2,FALSE)*Aufstellung[[#This Row],[Kürzung in %]],Aufstellung[[#This Row],[VMA
brutto]]))</f>
        <v/>
      </c>
      <c r="K387" s="13" t="str">
        <f>IF(Aufstellung[[#This Row],[Datum]]="","",Aufstellung[[#This Row],[VMA
brutto]]-Aufstellung[[#This Row],[VMA
Kürzung]])</f>
        <v/>
      </c>
      <c r="L387" s="33"/>
      <c r="M387" s="22" t="str">
        <f>IF(Aufstellung[[#This Row],[Datum]]="","",Aufstellung[[#This Row],[gefahrene km mit Privat-Kfz]]*0.3)</f>
        <v/>
      </c>
    </row>
    <row r="388" spans="1:13" ht="21.2" customHeight="1" x14ac:dyDescent="0.3">
      <c r="A388" s="37"/>
      <c r="B388" s="31"/>
      <c r="C388" s="34"/>
      <c r="D388" s="35"/>
      <c r="E388" s="13" t="str">
        <f>IF(Aufstellung[[#This Row],[Datum]]="","",IF(OR(Aufstellung[[#This Row],[Auswärtstätigkeit]]=$B$7,Aufstellung[[#This Row],[Auswärtstätigkeit]]=$B$8),VLOOKUP(Aufstellung[[#This Row],[Land]],VMA[],3,FALSE),IF(Aufstellung[[#This Row],[Auswärtstätigkeit]]=$B$9,VLOOKUP(Aufstellung[[#This Row],[Land]],VMA[],2,FALSE),"FEHLER")))</f>
        <v/>
      </c>
      <c r="F388" s="36"/>
      <c r="G388" s="36"/>
      <c r="H388" s="34"/>
      <c r="I388" s="2" t="str">
        <f>IF(Aufstellung[[#This Row],[Datum]]="","",IF(Aufstellung[[#This Row],[Frühstück]]="X",0.2,0)+IF(Aufstellung[[#This Row],[Mittagessen]]="X",0.4,0)+IF(Aufstellung[[#This Row],[Abendessen]]="X",0.4,0))</f>
        <v/>
      </c>
      <c r="J388" s="13" t="str">
        <f>IF(Aufstellung[[#This Row],[Datum]]="","",MIN(VLOOKUP(Aufstellung[[#This Row],[Land]],VMA[],2,FALSE)*Aufstellung[[#This Row],[Kürzung in %]],Aufstellung[[#This Row],[VMA
brutto]]))</f>
        <v/>
      </c>
      <c r="K388" s="13" t="str">
        <f>IF(Aufstellung[[#This Row],[Datum]]="","",Aufstellung[[#This Row],[VMA
brutto]]-Aufstellung[[#This Row],[VMA
Kürzung]])</f>
        <v/>
      </c>
      <c r="L388" s="33"/>
      <c r="M388" s="22" t="str">
        <f>IF(Aufstellung[[#This Row],[Datum]]="","",Aufstellung[[#This Row],[gefahrene km mit Privat-Kfz]]*0.3)</f>
        <v/>
      </c>
    </row>
    <row r="389" spans="1:13" ht="21.2" customHeight="1" x14ac:dyDescent="0.3">
      <c r="A389" s="37"/>
      <c r="B389" s="31"/>
      <c r="C389" s="34"/>
      <c r="D389" s="35"/>
      <c r="E389" s="13" t="str">
        <f>IF(Aufstellung[[#This Row],[Datum]]="","",IF(OR(Aufstellung[[#This Row],[Auswärtstätigkeit]]=$B$7,Aufstellung[[#This Row],[Auswärtstätigkeit]]=$B$8),VLOOKUP(Aufstellung[[#This Row],[Land]],VMA[],3,FALSE),IF(Aufstellung[[#This Row],[Auswärtstätigkeit]]=$B$9,VLOOKUP(Aufstellung[[#This Row],[Land]],VMA[],2,FALSE),"FEHLER")))</f>
        <v/>
      </c>
      <c r="F389" s="36"/>
      <c r="G389" s="36"/>
      <c r="H389" s="34"/>
      <c r="I389" s="2" t="str">
        <f>IF(Aufstellung[[#This Row],[Datum]]="","",IF(Aufstellung[[#This Row],[Frühstück]]="X",0.2,0)+IF(Aufstellung[[#This Row],[Mittagessen]]="X",0.4,0)+IF(Aufstellung[[#This Row],[Abendessen]]="X",0.4,0))</f>
        <v/>
      </c>
      <c r="J389" s="13" t="str">
        <f>IF(Aufstellung[[#This Row],[Datum]]="","",MIN(VLOOKUP(Aufstellung[[#This Row],[Land]],VMA[],2,FALSE)*Aufstellung[[#This Row],[Kürzung in %]],Aufstellung[[#This Row],[VMA
brutto]]))</f>
        <v/>
      </c>
      <c r="K389" s="13" t="str">
        <f>IF(Aufstellung[[#This Row],[Datum]]="","",Aufstellung[[#This Row],[VMA
brutto]]-Aufstellung[[#This Row],[VMA
Kürzung]])</f>
        <v/>
      </c>
      <c r="L389" s="33"/>
      <c r="M389" s="22" t="str">
        <f>IF(Aufstellung[[#This Row],[Datum]]="","",Aufstellung[[#This Row],[gefahrene km mit Privat-Kfz]]*0.3)</f>
        <v/>
      </c>
    </row>
    <row r="390" spans="1:13" ht="21.2" customHeight="1" x14ac:dyDescent="0.3">
      <c r="A390" s="37"/>
      <c r="B390" s="31"/>
      <c r="C390" s="34"/>
      <c r="D390" s="35"/>
      <c r="E390" s="13" t="str">
        <f>IF(Aufstellung[[#This Row],[Datum]]="","",IF(OR(Aufstellung[[#This Row],[Auswärtstätigkeit]]=$B$7,Aufstellung[[#This Row],[Auswärtstätigkeit]]=$B$8),VLOOKUP(Aufstellung[[#This Row],[Land]],VMA[],3,FALSE),IF(Aufstellung[[#This Row],[Auswärtstätigkeit]]=$B$9,VLOOKUP(Aufstellung[[#This Row],[Land]],VMA[],2,FALSE),"FEHLER")))</f>
        <v/>
      </c>
      <c r="F390" s="36"/>
      <c r="G390" s="36"/>
      <c r="H390" s="34"/>
      <c r="I390" s="2" t="str">
        <f>IF(Aufstellung[[#This Row],[Datum]]="","",IF(Aufstellung[[#This Row],[Frühstück]]="X",0.2,0)+IF(Aufstellung[[#This Row],[Mittagessen]]="X",0.4,0)+IF(Aufstellung[[#This Row],[Abendessen]]="X",0.4,0))</f>
        <v/>
      </c>
      <c r="J390" s="13" t="str">
        <f>IF(Aufstellung[[#This Row],[Datum]]="","",MIN(VLOOKUP(Aufstellung[[#This Row],[Land]],VMA[],2,FALSE)*Aufstellung[[#This Row],[Kürzung in %]],Aufstellung[[#This Row],[VMA
brutto]]))</f>
        <v/>
      </c>
      <c r="K390" s="13" t="str">
        <f>IF(Aufstellung[[#This Row],[Datum]]="","",Aufstellung[[#This Row],[VMA
brutto]]-Aufstellung[[#This Row],[VMA
Kürzung]])</f>
        <v/>
      </c>
      <c r="L390" s="33"/>
      <c r="M390" s="22" t="str">
        <f>IF(Aufstellung[[#This Row],[Datum]]="","",Aufstellung[[#This Row],[gefahrene km mit Privat-Kfz]]*0.3)</f>
        <v/>
      </c>
    </row>
    <row r="391" spans="1:13" ht="21.2" customHeight="1" x14ac:dyDescent="0.3">
      <c r="A391" s="37"/>
      <c r="B391" s="31"/>
      <c r="C391" s="34"/>
      <c r="D391" s="35"/>
      <c r="E391" s="13" t="str">
        <f>IF(Aufstellung[[#This Row],[Datum]]="","",IF(OR(Aufstellung[[#This Row],[Auswärtstätigkeit]]=$B$7,Aufstellung[[#This Row],[Auswärtstätigkeit]]=$B$8),VLOOKUP(Aufstellung[[#This Row],[Land]],VMA[],3,FALSE),IF(Aufstellung[[#This Row],[Auswärtstätigkeit]]=$B$9,VLOOKUP(Aufstellung[[#This Row],[Land]],VMA[],2,FALSE),"FEHLER")))</f>
        <v/>
      </c>
      <c r="F391" s="36"/>
      <c r="G391" s="36"/>
      <c r="H391" s="34"/>
      <c r="I391" s="2" t="str">
        <f>IF(Aufstellung[[#This Row],[Datum]]="","",IF(Aufstellung[[#This Row],[Frühstück]]="X",0.2,0)+IF(Aufstellung[[#This Row],[Mittagessen]]="X",0.4,0)+IF(Aufstellung[[#This Row],[Abendessen]]="X",0.4,0))</f>
        <v/>
      </c>
      <c r="J391" s="13" t="str">
        <f>IF(Aufstellung[[#This Row],[Datum]]="","",MIN(VLOOKUP(Aufstellung[[#This Row],[Land]],VMA[],2,FALSE)*Aufstellung[[#This Row],[Kürzung in %]],Aufstellung[[#This Row],[VMA
brutto]]))</f>
        <v/>
      </c>
      <c r="K391" s="13" t="str">
        <f>IF(Aufstellung[[#This Row],[Datum]]="","",Aufstellung[[#This Row],[VMA
brutto]]-Aufstellung[[#This Row],[VMA
Kürzung]])</f>
        <v/>
      </c>
      <c r="L391" s="33"/>
      <c r="M391" s="22" t="str">
        <f>IF(Aufstellung[[#This Row],[Datum]]="","",Aufstellung[[#This Row],[gefahrene km mit Privat-Kfz]]*0.3)</f>
        <v/>
      </c>
    </row>
  </sheetData>
  <sheetProtection sort="0" autoFilter="0"/>
  <mergeCells count="3">
    <mergeCell ref="L3:M3"/>
    <mergeCell ref="A2:M2"/>
    <mergeCell ref="A1:M1"/>
  </mergeCells>
  <conditionalFormatting sqref="A391:C391 E391:I391 L391">
    <cfRule type="expression" dxfId="11" priority="13">
      <formula>WEEKDAY(#REF!,2)=3</formula>
    </cfRule>
    <cfRule type="expression" dxfId="10" priority="14">
      <formula>WEEKDAY(#REF!,2)=5</formula>
    </cfRule>
    <cfRule type="expression" dxfId="9" priority="15">
      <formula>WEEKDAY(#REF!,2)=1</formula>
    </cfRule>
    <cfRule type="expression" dxfId="8" priority="16">
      <formula>WEEKDAY(#REF!,2)=7</formula>
    </cfRule>
  </conditionalFormatting>
  <conditionalFormatting sqref="A14:K14 A15:C390 E15:I390 L15:L390 D15:D391 J15:K391">
    <cfRule type="expression" dxfId="7" priority="5">
      <formula>WEEKDAY($C15,2)=3</formula>
    </cfRule>
    <cfRule type="expression" dxfId="6" priority="6">
      <formula>WEEKDAY($C15,2)=5</formula>
    </cfRule>
    <cfRule type="expression" dxfId="5" priority="7">
      <formula>WEEKDAY($C15,2)=1</formula>
    </cfRule>
    <cfRule type="expression" dxfId="4" priority="8">
      <formula>WEEKDAY($C15,2)=7</formula>
    </cfRule>
  </conditionalFormatting>
  <conditionalFormatting sqref="L14:M14 M15:M391">
    <cfRule type="expression" dxfId="3" priority="1">
      <formula>WEEKDAY($C15,2)=3</formula>
    </cfRule>
    <cfRule type="expression" dxfId="2" priority="2">
      <formula>WEEKDAY($C15,2)=5</formula>
    </cfRule>
    <cfRule type="expression" dxfId="1" priority="3">
      <formula>WEEKDAY($C15,2)=1</formula>
    </cfRule>
    <cfRule type="expression" dxfId="0" priority="4">
      <formula>WEEKDAY($C15,2)=7</formula>
    </cfRule>
  </conditionalFormatting>
  <dataValidations count="2">
    <dataValidation type="list" allowBlank="1" showInputMessage="1" showErrorMessage="1" sqref="F14:H23" xr:uid="{708F8ACA-5F93-4F18-8652-01B2C07F6EC8}">
      <formula1>"X"</formula1>
    </dataValidation>
    <dataValidation type="list" allowBlank="1" showInputMessage="1" showErrorMessage="1" sqref="C14:C391" xr:uid="{9124D998-2F33-4B88-8662-66AC89E58CBB}">
      <formula1>$B$7:$B$9</formula1>
    </dataValidation>
  </dataValidations>
  <pageMargins left="0.23622047244094491" right="0.23622047244094491" top="0.19685039370078741" bottom="0.19685039370078741" header="0.31496062992125984" footer="0.31496062992125984"/>
  <pageSetup paperSize="9" scale="86" fitToHeight="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D234A224-C2BB-4937-AD60-992D8264C55B}">
          <x14:formula1>
            <xm:f>VMA!$A$5:$A$232</xm:f>
          </x14:formula1>
          <xm:sqref>D14:D391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999BB-7B4D-4360-8BD7-31C9AC271701}">
  <dimension ref="A1:E232"/>
  <sheetViews>
    <sheetView workbookViewId="0">
      <selection activeCell="A5" sqref="A5"/>
    </sheetView>
  </sheetViews>
  <sheetFormatPr baseColWidth="10" defaultRowHeight="15" x14ac:dyDescent="0.25"/>
  <cols>
    <col min="1" max="1" width="60.28515625" bestFit="1" customWidth="1"/>
    <col min="2" max="4" width="10.7109375" customWidth="1"/>
  </cols>
  <sheetData>
    <row r="1" spans="1:5" x14ac:dyDescent="0.25">
      <c r="A1" s="9" t="s">
        <v>234</v>
      </c>
    </row>
    <row r="2" spans="1:5" x14ac:dyDescent="0.25">
      <c r="A2" s="9" t="s">
        <v>235</v>
      </c>
    </row>
    <row r="3" spans="1:5" x14ac:dyDescent="0.25">
      <c r="A3" s="9" t="s">
        <v>236</v>
      </c>
    </row>
    <row r="4" spans="1:5" x14ac:dyDescent="0.25">
      <c r="A4" t="s">
        <v>3</v>
      </c>
      <c r="B4" t="s">
        <v>231</v>
      </c>
      <c r="C4" t="s">
        <v>232</v>
      </c>
      <c r="D4" s="10" t="s">
        <v>233</v>
      </c>
    </row>
    <row r="5" spans="1:5" x14ac:dyDescent="0.25">
      <c r="A5" t="s">
        <v>237</v>
      </c>
      <c r="B5">
        <v>28</v>
      </c>
      <c r="C5">
        <v>14</v>
      </c>
      <c r="D5" s="10"/>
    </row>
    <row r="6" spans="1:5" x14ac:dyDescent="0.25">
      <c r="A6" s="11" t="s">
        <v>4</v>
      </c>
      <c r="B6">
        <v>30</v>
      </c>
      <c r="C6">
        <v>20</v>
      </c>
      <c r="D6">
        <v>95</v>
      </c>
    </row>
    <row r="7" spans="1:5" ht="16.5" x14ac:dyDescent="0.3">
      <c r="A7" t="s">
        <v>5</v>
      </c>
      <c r="B7">
        <v>41</v>
      </c>
      <c r="C7">
        <v>28</v>
      </c>
      <c r="D7">
        <v>125</v>
      </c>
      <c r="E7" s="8"/>
    </row>
    <row r="8" spans="1:5" ht="16.5" x14ac:dyDescent="0.3">
      <c r="A8" t="s">
        <v>6</v>
      </c>
      <c r="B8">
        <v>39</v>
      </c>
      <c r="C8">
        <v>26</v>
      </c>
      <c r="D8">
        <v>130</v>
      </c>
      <c r="E8" s="8"/>
    </row>
    <row r="9" spans="1:5" ht="16.5" x14ac:dyDescent="0.3">
      <c r="A9" t="s">
        <v>7</v>
      </c>
      <c r="B9">
        <v>36</v>
      </c>
      <c r="C9">
        <v>24</v>
      </c>
      <c r="D9">
        <v>166</v>
      </c>
      <c r="E9" s="8"/>
    </row>
    <row r="10" spans="1:5" x14ac:dyDescent="0.25">
      <c r="A10" t="s">
        <v>8</v>
      </c>
      <c r="B10">
        <v>27</v>
      </c>
      <c r="C10">
        <v>18</v>
      </c>
      <c r="D10">
        <v>112</v>
      </c>
    </row>
    <row r="11" spans="1:5" x14ac:dyDescent="0.25">
      <c r="A11" t="s">
        <v>9</v>
      </c>
      <c r="B11">
        <v>51</v>
      </c>
      <c r="C11">
        <v>34</v>
      </c>
      <c r="D11">
        <v>173</v>
      </c>
    </row>
    <row r="12" spans="1:5" x14ac:dyDescent="0.25">
      <c r="A12" t="s">
        <v>10</v>
      </c>
      <c r="B12">
        <v>41</v>
      </c>
      <c r="C12">
        <v>28</v>
      </c>
      <c r="D12">
        <v>91</v>
      </c>
    </row>
    <row r="13" spans="1:5" x14ac:dyDescent="0.25">
      <c r="A13" t="s">
        <v>11</v>
      </c>
      <c r="B13">
        <v>52</v>
      </c>
      <c r="C13">
        <v>35</v>
      </c>
      <c r="D13">
        <v>299</v>
      </c>
    </row>
    <row r="14" spans="1:5" x14ac:dyDescent="0.25">
      <c r="A14" t="s">
        <v>12</v>
      </c>
      <c r="B14">
        <v>35</v>
      </c>
      <c r="C14">
        <v>24</v>
      </c>
      <c r="D14">
        <v>113</v>
      </c>
    </row>
    <row r="15" spans="1:5" x14ac:dyDescent="0.25">
      <c r="A15" t="s">
        <v>13</v>
      </c>
      <c r="B15">
        <v>24</v>
      </c>
      <c r="C15">
        <v>16</v>
      </c>
      <c r="D15">
        <v>59</v>
      </c>
    </row>
    <row r="16" spans="1:5" x14ac:dyDescent="0.25">
      <c r="A16" t="s">
        <v>14</v>
      </c>
      <c r="B16">
        <v>30</v>
      </c>
      <c r="C16">
        <v>20</v>
      </c>
      <c r="D16">
        <v>72</v>
      </c>
    </row>
    <row r="17" spans="1:4" x14ac:dyDescent="0.25">
      <c r="A17" t="s">
        <v>154</v>
      </c>
      <c r="B17">
        <v>51</v>
      </c>
      <c r="C17">
        <v>34</v>
      </c>
      <c r="D17">
        <v>158</v>
      </c>
    </row>
    <row r="18" spans="1:4" x14ac:dyDescent="0.25">
      <c r="A18" t="s">
        <v>155</v>
      </c>
      <c r="B18">
        <v>68</v>
      </c>
      <c r="C18">
        <v>45</v>
      </c>
      <c r="D18">
        <v>184</v>
      </c>
    </row>
    <row r="19" spans="1:4" x14ac:dyDescent="0.25">
      <c r="A19" t="s">
        <v>156</v>
      </c>
      <c r="B19">
        <v>51</v>
      </c>
      <c r="C19">
        <v>34</v>
      </c>
      <c r="D19">
        <v>158</v>
      </c>
    </row>
    <row r="20" spans="1:4" x14ac:dyDescent="0.25">
      <c r="A20" t="s">
        <v>15</v>
      </c>
      <c r="B20">
        <v>45</v>
      </c>
      <c r="C20">
        <v>30</v>
      </c>
      <c r="D20">
        <v>180</v>
      </c>
    </row>
    <row r="21" spans="1:4" x14ac:dyDescent="0.25">
      <c r="A21" t="s">
        <v>16</v>
      </c>
      <c r="B21">
        <v>50</v>
      </c>
      <c r="C21">
        <v>33</v>
      </c>
      <c r="D21">
        <v>165</v>
      </c>
    </row>
    <row r="22" spans="1:4" x14ac:dyDescent="0.25">
      <c r="A22" t="s">
        <v>17</v>
      </c>
      <c r="B22">
        <v>52</v>
      </c>
      <c r="C22">
        <v>35</v>
      </c>
      <c r="D22">
        <v>165</v>
      </c>
    </row>
    <row r="23" spans="1:4" x14ac:dyDescent="0.25">
      <c r="A23" t="s">
        <v>18</v>
      </c>
      <c r="B23">
        <v>42</v>
      </c>
      <c r="C23">
        <v>28</v>
      </c>
      <c r="D23">
        <v>135</v>
      </c>
    </row>
    <row r="24" spans="1:4" x14ac:dyDescent="0.25">
      <c r="A24" t="s">
        <v>19</v>
      </c>
      <c r="B24">
        <v>52</v>
      </c>
      <c r="C24">
        <v>35</v>
      </c>
      <c r="D24">
        <v>115</v>
      </c>
    </row>
    <row r="25" spans="1:4" x14ac:dyDescent="0.25">
      <c r="A25" t="s">
        <v>20</v>
      </c>
      <c r="B25">
        <v>30</v>
      </c>
      <c r="C25">
        <v>20</v>
      </c>
      <c r="D25">
        <v>93</v>
      </c>
    </row>
    <row r="26" spans="1:4" x14ac:dyDescent="0.25">
      <c r="A26" t="s">
        <v>21</v>
      </c>
      <c r="B26">
        <v>23</v>
      </c>
      <c r="C26">
        <v>16</v>
      </c>
      <c r="D26">
        <v>75</v>
      </c>
    </row>
    <row r="27" spans="1:4" x14ac:dyDescent="0.25">
      <c r="A27" t="s">
        <v>22</v>
      </c>
      <c r="B27">
        <v>46</v>
      </c>
      <c r="C27">
        <v>31</v>
      </c>
      <c r="D27">
        <v>176</v>
      </c>
    </row>
    <row r="28" spans="1:4" x14ac:dyDescent="0.25">
      <c r="A28" t="s">
        <v>157</v>
      </c>
      <c r="B28">
        <v>57</v>
      </c>
      <c r="C28">
        <v>38</v>
      </c>
      <c r="D28">
        <v>127</v>
      </c>
    </row>
    <row r="29" spans="1:4" x14ac:dyDescent="0.25">
      <c r="A29" t="s">
        <v>158</v>
      </c>
      <c r="B29">
        <v>57</v>
      </c>
      <c r="C29">
        <v>38</v>
      </c>
      <c r="D29">
        <v>145</v>
      </c>
    </row>
    <row r="30" spans="1:4" x14ac:dyDescent="0.25">
      <c r="A30" t="s">
        <v>159</v>
      </c>
      <c r="B30">
        <v>53</v>
      </c>
      <c r="C30">
        <v>36</v>
      </c>
      <c r="D30">
        <v>132</v>
      </c>
    </row>
    <row r="31" spans="1:4" x14ac:dyDescent="0.25">
      <c r="A31" t="s">
        <v>160</v>
      </c>
      <c r="B31">
        <v>51</v>
      </c>
      <c r="C31">
        <v>34</v>
      </c>
      <c r="D31">
        <v>84</v>
      </c>
    </row>
    <row r="32" spans="1:4" x14ac:dyDescent="0.25">
      <c r="A32" t="s">
        <v>161</v>
      </c>
      <c r="B32">
        <v>52</v>
      </c>
      <c r="C32">
        <v>35</v>
      </c>
      <c r="D32">
        <v>106</v>
      </c>
    </row>
    <row r="33" spans="1:4" x14ac:dyDescent="0.25">
      <c r="A33" t="s">
        <v>23</v>
      </c>
      <c r="B33">
        <v>22</v>
      </c>
      <c r="C33">
        <v>15</v>
      </c>
      <c r="D33">
        <v>115</v>
      </c>
    </row>
    <row r="34" spans="1:4" x14ac:dyDescent="0.25">
      <c r="A34" t="s">
        <v>24</v>
      </c>
      <c r="B34">
        <v>38</v>
      </c>
      <c r="C34">
        <v>25</v>
      </c>
      <c r="D34">
        <v>174</v>
      </c>
    </row>
    <row r="35" spans="1:4" x14ac:dyDescent="0.25">
      <c r="A35" t="s">
        <v>25</v>
      </c>
      <c r="B35">
        <v>36</v>
      </c>
      <c r="C35">
        <v>24</v>
      </c>
      <c r="D35">
        <v>138</v>
      </c>
    </row>
    <row r="36" spans="1:4" x14ac:dyDescent="0.25">
      <c r="A36" t="s">
        <v>26</v>
      </c>
      <c r="B36">
        <v>44</v>
      </c>
      <c r="C36">
        <v>29</v>
      </c>
      <c r="D36">
        <v>154</v>
      </c>
    </row>
    <row r="37" spans="1:4" x14ac:dyDescent="0.25">
      <c r="A37" t="s">
        <v>162</v>
      </c>
      <c r="B37">
        <v>41</v>
      </c>
      <c r="C37">
        <v>28</v>
      </c>
      <c r="D37">
        <v>131</v>
      </c>
    </row>
    <row r="38" spans="1:4" x14ac:dyDescent="0.25">
      <c r="A38" t="s">
        <v>163</v>
      </c>
      <c r="B38">
        <v>74</v>
      </c>
      <c r="C38">
        <v>49</v>
      </c>
      <c r="D38">
        <v>145</v>
      </c>
    </row>
    <row r="39" spans="1:4" x14ac:dyDescent="0.25">
      <c r="A39" t="s">
        <v>164</v>
      </c>
      <c r="B39">
        <v>36</v>
      </c>
      <c r="C39">
        <v>24</v>
      </c>
      <c r="D39">
        <v>150</v>
      </c>
    </row>
    <row r="40" spans="1:4" x14ac:dyDescent="0.25">
      <c r="A40" t="s">
        <v>165</v>
      </c>
      <c r="B40">
        <v>30</v>
      </c>
      <c r="C40">
        <v>20</v>
      </c>
      <c r="D40">
        <v>185</v>
      </c>
    </row>
    <row r="41" spans="1:4" x14ac:dyDescent="0.25">
      <c r="A41" t="s">
        <v>166</v>
      </c>
      <c r="B41">
        <v>58</v>
      </c>
      <c r="C41">
        <v>39</v>
      </c>
      <c r="D41">
        <v>217</v>
      </c>
    </row>
    <row r="42" spans="1:4" x14ac:dyDescent="0.25">
      <c r="A42" t="s">
        <v>167</v>
      </c>
      <c r="B42">
        <v>48</v>
      </c>
      <c r="C42">
        <v>32</v>
      </c>
      <c r="D42">
        <v>112</v>
      </c>
    </row>
    <row r="43" spans="1:4" x14ac:dyDescent="0.25">
      <c r="A43" t="s">
        <v>27</v>
      </c>
      <c r="B43">
        <v>47</v>
      </c>
      <c r="C43">
        <v>32</v>
      </c>
      <c r="D43">
        <v>93</v>
      </c>
    </row>
    <row r="44" spans="1:4" x14ac:dyDescent="0.25">
      <c r="A44" t="s">
        <v>28</v>
      </c>
      <c r="B44">
        <v>59</v>
      </c>
      <c r="C44">
        <v>40</v>
      </c>
      <c r="D44">
        <v>166</v>
      </c>
    </row>
    <row r="45" spans="1:4" x14ac:dyDescent="0.25">
      <c r="A45" t="s">
        <v>29</v>
      </c>
      <c r="B45">
        <v>58</v>
      </c>
      <c r="C45">
        <v>39</v>
      </c>
      <c r="D45">
        <v>143</v>
      </c>
    </row>
    <row r="46" spans="1:4" x14ac:dyDescent="0.25">
      <c r="A46" t="s">
        <v>30</v>
      </c>
      <c r="B46">
        <v>45</v>
      </c>
      <c r="C46">
        <v>30</v>
      </c>
      <c r="D46">
        <v>147</v>
      </c>
    </row>
    <row r="47" spans="1:4" x14ac:dyDescent="0.25">
      <c r="A47" t="s">
        <v>31</v>
      </c>
      <c r="B47">
        <v>65</v>
      </c>
      <c r="C47">
        <v>44</v>
      </c>
      <c r="D47">
        <v>305</v>
      </c>
    </row>
    <row r="48" spans="1:4" x14ac:dyDescent="0.25">
      <c r="A48" t="s">
        <v>32</v>
      </c>
      <c r="B48">
        <v>44</v>
      </c>
      <c r="C48">
        <v>29</v>
      </c>
      <c r="D48">
        <v>97</v>
      </c>
    </row>
    <row r="49" spans="1:4" x14ac:dyDescent="0.25">
      <c r="A49" t="s">
        <v>33</v>
      </c>
      <c r="B49">
        <v>44</v>
      </c>
      <c r="C49">
        <v>29</v>
      </c>
      <c r="D49">
        <v>119</v>
      </c>
    </row>
    <row r="50" spans="1:4" x14ac:dyDescent="0.25">
      <c r="A50" t="s">
        <v>34</v>
      </c>
      <c r="B50">
        <v>50</v>
      </c>
      <c r="C50">
        <v>33</v>
      </c>
      <c r="D50">
        <v>91</v>
      </c>
    </row>
    <row r="51" spans="1:4" x14ac:dyDescent="0.25">
      <c r="A51" t="s">
        <v>35</v>
      </c>
      <c r="B51">
        <v>29</v>
      </c>
      <c r="C51">
        <v>20</v>
      </c>
      <c r="D51">
        <v>85</v>
      </c>
    </row>
    <row r="52" spans="1:4" x14ac:dyDescent="0.25">
      <c r="A52" t="s">
        <v>36</v>
      </c>
      <c r="B52">
        <v>34</v>
      </c>
      <c r="C52">
        <v>23</v>
      </c>
      <c r="D52">
        <v>69</v>
      </c>
    </row>
    <row r="53" spans="1:4" x14ac:dyDescent="0.25">
      <c r="A53" t="s">
        <v>37</v>
      </c>
      <c r="B53">
        <v>50</v>
      </c>
      <c r="C53">
        <v>33</v>
      </c>
      <c r="D53">
        <v>136</v>
      </c>
    </row>
    <row r="54" spans="1:4" x14ac:dyDescent="0.25">
      <c r="A54" t="s">
        <v>168</v>
      </c>
      <c r="B54">
        <v>53</v>
      </c>
      <c r="C54">
        <v>36</v>
      </c>
      <c r="D54">
        <v>115</v>
      </c>
    </row>
    <row r="55" spans="1:4" x14ac:dyDescent="0.25">
      <c r="A55" t="s">
        <v>169</v>
      </c>
      <c r="B55">
        <v>46</v>
      </c>
      <c r="C55">
        <v>31</v>
      </c>
      <c r="D55">
        <v>101</v>
      </c>
    </row>
    <row r="56" spans="1:4" x14ac:dyDescent="0.25">
      <c r="A56" t="s">
        <v>170</v>
      </c>
      <c r="B56">
        <v>58</v>
      </c>
      <c r="C56">
        <v>39</v>
      </c>
      <c r="D56">
        <v>152</v>
      </c>
    </row>
    <row r="57" spans="1:4" x14ac:dyDescent="0.25">
      <c r="A57" t="s">
        <v>171</v>
      </c>
      <c r="B57">
        <v>51</v>
      </c>
      <c r="C57">
        <v>34</v>
      </c>
      <c r="D57">
        <v>96</v>
      </c>
    </row>
    <row r="58" spans="1:4" x14ac:dyDescent="0.25">
      <c r="A58" t="s">
        <v>172</v>
      </c>
      <c r="B58">
        <v>44</v>
      </c>
      <c r="C58">
        <v>29</v>
      </c>
      <c r="D58">
        <v>115</v>
      </c>
    </row>
    <row r="59" spans="1:4" x14ac:dyDescent="0.25">
      <c r="A59" t="s">
        <v>38</v>
      </c>
      <c r="B59">
        <v>52</v>
      </c>
      <c r="C59">
        <v>35</v>
      </c>
      <c r="D59">
        <v>183</v>
      </c>
    </row>
    <row r="60" spans="1:4" x14ac:dyDescent="0.25">
      <c r="A60" t="s">
        <v>39</v>
      </c>
      <c r="B60">
        <v>40</v>
      </c>
      <c r="C60">
        <v>27</v>
      </c>
      <c r="D60">
        <v>161</v>
      </c>
    </row>
    <row r="61" spans="1:4" x14ac:dyDescent="0.25">
      <c r="A61" t="s">
        <v>40</v>
      </c>
      <c r="B61">
        <v>35</v>
      </c>
      <c r="C61">
        <v>24</v>
      </c>
      <c r="D61">
        <v>88</v>
      </c>
    </row>
    <row r="62" spans="1:4" x14ac:dyDescent="0.25">
      <c r="A62" t="s">
        <v>41</v>
      </c>
      <c r="B62">
        <v>46</v>
      </c>
      <c r="C62">
        <v>31</v>
      </c>
      <c r="D62">
        <v>148</v>
      </c>
    </row>
    <row r="63" spans="1:4" x14ac:dyDescent="0.25">
      <c r="A63" t="s">
        <v>173</v>
      </c>
      <c r="B63">
        <v>46</v>
      </c>
      <c r="C63">
        <v>31</v>
      </c>
      <c r="D63">
        <v>132</v>
      </c>
    </row>
    <row r="64" spans="1:4" x14ac:dyDescent="0.25">
      <c r="A64" t="s">
        <v>174</v>
      </c>
      <c r="B64">
        <v>36</v>
      </c>
      <c r="C64">
        <v>24</v>
      </c>
      <c r="D64">
        <v>135</v>
      </c>
    </row>
    <row r="65" spans="1:4" x14ac:dyDescent="0.25">
      <c r="A65" t="s">
        <v>42</v>
      </c>
      <c r="B65">
        <v>34</v>
      </c>
      <c r="C65">
        <v>23</v>
      </c>
      <c r="D65">
        <v>90</v>
      </c>
    </row>
    <row r="66" spans="1:4" x14ac:dyDescent="0.25">
      <c r="A66" t="s">
        <v>43</v>
      </c>
      <c r="B66">
        <v>46</v>
      </c>
      <c r="C66">
        <v>31</v>
      </c>
      <c r="D66">
        <v>118</v>
      </c>
    </row>
    <row r="67" spans="1:4" x14ac:dyDescent="0.25">
      <c r="A67" t="s">
        <v>44</v>
      </c>
      <c r="B67">
        <v>24</v>
      </c>
      <c r="C67">
        <v>16</v>
      </c>
      <c r="D67">
        <v>86</v>
      </c>
    </row>
    <row r="68" spans="1:4" x14ac:dyDescent="0.25">
      <c r="A68" t="s">
        <v>45</v>
      </c>
      <c r="B68">
        <v>58</v>
      </c>
      <c r="C68">
        <v>39</v>
      </c>
      <c r="D68">
        <v>130</v>
      </c>
    </row>
    <row r="69" spans="1:4" x14ac:dyDescent="0.25">
      <c r="A69" t="s">
        <v>46</v>
      </c>
      <c r="B69">
        <v>48</v>
      </c>
      <c r="C69">
        <v>32</v>
      </c>
      <c r="D69">
        <v>101</v>
      </c>
    </row>
    <row r="70" spans="1:4" x14ac:dyDescent="0.25">
      <c r="A70" t="s">
        <v>175</v>
      </c>
      <c r="B70">
        <v>42</v>
      </c>
      <c r="C70">
        <v>28</v>
      </c>
      <c r="D70">
        <v>155</v>
      </c>
    </row>
    <row r="71" spans="1:4" x14ac:dyDescent="0.25">
      <c r="A71" t="s">
        <v>176</v>
      </c>
      <c r="B71">
        <v>32</v>
      </c>
      <c r="C71">
        <v>21</v>
      </c>
      <c r="D71">
        <v>85</v>
      </c>
    </row>
    <row r="72" spans="1:4" x14ac:dyDescent="0.25">
      <c r="A72" t="s">
        <v>177</v>
      </c>
      <c r="B72">
        <v>35</v>
      </c>
      <c r="C72">
        <v>24</v>
      </c>
      <c r="D72">
        <v>145</v>
      </c>
    </row>
    <row r="73" spans="1:4" x14ac:dyDescent="0.25">
      <c r="A73" t="s">
        <v>178</v>
      </c>
      <c r="B73">
        <v>50</v>
      </c>
      <c r="C73">
        <v>33</v>
      </c>
      <c r="D73">
        <v>146</v>
      </c>
    </row>
    <row r="74" spans="1:4" x14ac:dyDescent="0.25">
      <c r="A74" t="s">
        <v>179</v>
      </c>
      <c r="B74">
        <v>38</v>
      </c>
      <c r="C74">
        <v>25</v>
      </c>
      <c r="D74">
        <v>185</v>
      </c>
    </row>
    <row r="75" spans="1:4" x14ac:dyDescent="0.25">
      <c r="A75" t="s">
        <v>180</v>
      </c>
      <c r="B75">
        <v>32</v>
      </c>
      <c r="C75">
        <v>21</v>
      </c>
      <c r="D75">
        <v>85</v>
      </c>
    </row>
    <row r="76" spans="1:4" x14ac:dyDescent="0.25">
      <c r="A76" t="s">
        <v>47</v>
      </c>
      <c r="B76">
        <v>36</v>
      </c>
      <c r="C76">
        <v>24</v>
      </c>
      <c r="D76">
        <v>134</v>
      </c>
    </row>
    <row r="77" spans="1:4" x14ac:dyDescent="0.25">
      <c r="A77" t="s">
        <v>48</v>
      </c>
      <c r="B77">
        <v>33</v>
      </c>
      <c r="C77">
        <v>22</v>
      </c>
      <c r="D77">
        <v>196</v>
      </c>
    </row>
    <row r="78" spans="1:4" x14ac:dyDescent="0.25">
      <c r="A78" t="s">
        <v>49</v>
      </c>
      <c r="B78">
        <v>58</v>
      </c>
      <c r="C78">
        <v>39</v>
      </c>
      <c r="D78">
        <v>129</v>
      </c>
    </row>
    <row r="79" spans="1:4" x14ac:dyDescent="0.25">
      <c r="A79" t="s">
        <v>50</v>
      </c>
      <c r="B79">
        <v>47</v>
      </c>
      <c r="C79">
        <v>32</v>
      </c>
      <c r="D79">
        <v>108</v>
      </c>
    </row>
    <row r="80" spans="1:4" x14ac:dyDescent="0.25">
      <c r="A80" t="s">
        <v>51</v>
      </c>
      <c r="B80">
        <v>66</v>
      </c>
      <c r="C80">
        <v>44</v>
      </c>
      <c r="D80">
        <v>190</v>
      </c>
    </row>
    <row r="81" spans="1:4" x14ac:dyDescent="0.25">
      <c r="A81" t="s">
        <v>181</v>
      </c>
      <c r="B81">
        <v>45</v>
      </c>
      <c r="C81">
        <v>30</v>
      </c>
      <c r="D81">
        <v>158</v>
      </c>
    </row>
    <row r="82" spans="1:4" x14ac:dyDescent="0.25">
      <c r="A82" t="s">
        <v>182</v>
      </c>
      <c r="B82">
        <v>40</v>
      </c>
      <c r="C82">
        <v>27</v>
      </c>
      <c r="D82">
        <v>135</v>
      </c>
    </row>
    <row r="83" spans="1:4" x14ac:dyDescent="0.25">
      <c r="A83" t="s">
        <v>183</v>
      </c>
      <c r="B83">
        <v>40</v>
      </c>
      <c r="C83">
        <v>27</v>
      </c>
      <c r="D83">
        <v>135</v>
      </c>
    </row>
    <row r="84" spans="1:4" x14ac:dyDescent="0.25">
      <c r="A84" t="s">
        <v>52</v>
      </c>
      <c r="B84">
        <v>57</v>
      </c>
      <c r="C84">
        <v>38</v>
      </c>
      <c r="D84">
        <v>138</v>
      </c>
    </row>
    <row r="85" spans="1:4" x14ac:dyDescent="0.25">
      <c r="A85" t="s">
        <v>184</v>
      </c>
      <c r="B85">
        <v>66</v>
      </c>
      <c r="C85">
        <v>44</v>
      </c>
      <c r="D85">
        <v>233</v>
      </c>
    </row>
    <row r="86" spans="1:4" x14ac:dyDescent="0.25">
      <c r="A86" t="s">
        <v>185</v>
      </c>
      <c r="B86">
        <v>52</v>
      </c>
      <c r="C86">
        <v>35</v>
      </c>
      <c r="D86">
        <v>190</v>
      </c>
    </row>
    <row r="87" spans="1:4" x14ac:dyDescent="0.25">
      <c r="A87" t="s">
        <v>53</v>
      </c>
      <c r="B87">
        <v>24</v>
      </c>
      <c r="C87">
        <v>16</v>
      </c>
      <c r="D87">
        <v>95</v>
      </c>
    </row>
    <row r="88" spans="1:4" x14ac:dyDescent="0.25">
      <c r="A88" t="s">
        <v>54</v>
      </c>
      <c r="B88">
        <v>46</v>
      </c>
      <c r="C88">
        <v>31</v>
      </c>
      <c r="D88">
        <v>126</v>
      </c>
    </row>
    <row r="89" spans="1:4" x14ac:dyDescent="0.25">
      <c r="A89" t="s">
        <v>55</v>
      </c>
      <c r="B89">
        <v>38</v>
      </c>
      <c r="C89">
        <v>25</v>
      </c>
      <c r="D89">
        <v>94</v>
      </c>
    </row>
    <row r="90" spans="1:4" x14ac:dyDescent="0.25">
      <c r="A90" t="s">
        <v>56</v>
      </c>
      <c r="B90">
        <v>50</v>
      </c>
      <c r="C90">
        <v>33</v>
      </c>
      <c r="D90">
        <v>180</v>
      </c>
    </row>
    <row r="91" spans="1:4" x14ac:dyDescent="0.25">
      <c r="A91" t="s">
        <v>186</v>
      </c>
      <c r="B91">
        <v>47</v>
      </c>
      <c r="C91">
        <v>32</v>
      </c>
      <c r="D91">
        <v>142</v>
      </c>
    </row>
    <row r="92" spans="1:4" x14ac:dyDescent="0.25">
      <c r="A92" t="s">
        <v>187</v>
      </c>
      <c r="B92">
        <v>51</v>
      </c>
      <c r="C92">
        <v>34</v>
      </c>
      <c r="D92">
        <v>161</v>
      </c>
    </row>
    <row r="93" spans="1:4" x14ac:dyDescent="0.25">
      <c r="A93" t="s">
        <v>188</v>
      </c>
      <c r="B93">
        <v>50</v>
      </c>
      <c r="C93">
        <v>33</v>
      </c>
      <c r="D93">
        <v>140</v>
      </c>
    </row>
    <row r="94" spans="1:4" x14ac:dyDescent="0.25">
      <c r="A94" t="s">
        <v>189</v>
      </c>
      <c r="B94">
        <v>47</v>
      </c>
      <c r="C94">
        <v>32</v>
      </c>
      <c r="D94">
        <v>134</v>
      </c>
    </row>
    <row r="95" spans="1:4" x14ac:dyDescent="0.25">
      <c r="A95" t="s">
        <v>57</v>
      </c>
      <c r="B95">
        <v>30</v>
      </c>
      <c r="C95">
        <v>20</v>
      </c>
      <c r="D95">
        <v>105</v>
      </c>
    </row>
    <row r="96" spans="1:4" x14ac:dyDescent="0.25">
      <c r="A96" t="s">
        <v>58</v>
      </c>
      <c r="B96">
        <v>45</v>
      </c>
      <c r="C96">
        <v>30</v>
      </c>
      <c r="D96">
        <v>111</v>
      </c>
    </row>
    <row r="97" spans="1:4" x14ac:dyDescent="0.25">
      <c r="A97" t="s">
        <v>59</v>
      </c>
      <c r="B97">
        <v>56</v>
      </c>
      <c r="C97">
        <v>37</v>
      </c>
      <c r="D97">
        <v>149</v>
      </c>
    </row>
    <row r="98" spans="1:4" x14ac:dyDescent="0.25">
      <c r="A98" t="s">
        <v>60</v>
      </c>
      <c r="B98">
        <v>51</v>
      </c>
      <c r="C98">
        <v>34</v>
      </c>
      <c r="D98">
        <v>219</v>
      </c>
    </row>
    <row r="99" spans="1:4" x14ac:dyDescent="0.25">
      <c r="A99" t="s">
        <v>61</v>
      </c>
      <c r="B99">
        <v>27</v>
      </c>
      <c r="C99">
        <v>18</v>
      </c>
      <c r="D99">
        <v>74</v>
      </c>
    </row>
    <row r="100" spans="1:4" x14ac:dyDescent="0.25">
      <c r="A100" t="s">
        <v>62</v>
      </c>
      <c r="B100">
        <v>46</v>
      </c>
      <c r="C100">
        <v>31</v>
      </c>
      <c r="D100">
        <v>115</v>
      </c>
    </row>
    <row r="101" spans="1:4" x14ac:dyDescent="0.25">
      <c r="A101" t="s">
        <v>63</v>
      </c>
      <c r="B101">
        <v>62</v>
      </c>
      <c r="C101">
        <v>41</v>
      </c>
      <c r="D101">
        <v>215</v>
      </c>
    </row>
    <row r="102" spans="1:4" x14ac:dyDescent="0.25">
      <c r="A102" t="s">
        <v>64</v>
      </c>
      <c r="B102">
        <v>70</v>
      </c>
      <c r="C102">
        <v>47</v>
      </c>
      <c r="D102">
        <v>190</v>
      </c>
    </row>
    <row r="103" spans="1:4" x14ac:dyDescent="0.25">
      <c r="A103" t="s">
        <v>65</v>
      </c>
      <c r="B103">
        <v>28</v>
      </c>
      <c r="C103">
        <v>19</v>
      </c>
      <c r="D103">
        <v>92</v>
      </c>
    </row>
    <row r="104" spans="1:4" x14ac:dyDescent="0.25">
      <c r="A104" t="s">
        <v>66</v>
      </c>
      <c r="B104">
        <v>48</v>
      </c>
      <c r="C104">
        <v>32</v>
      </c>
      <c r="D104">
        <v>108</v>
      </c>
    </row>
    <row r="105" spans="1:4" x14ac:dyDescent="0.25">
      <c r="A105" t="s">
        <v>67</v>
      </c>
      <c r="B105">
        <v>23</v>
      </c>
      <c r="C105">
        <v>16</v>
      </c>
      <c r="D105">
        <v>57</v>
      </c>
    </row>
    <row r="106" spans="1:4" x14ac:dyDescent="0.25">
      <c r="A106" t="s">
        <v>68</v>
      </c>
      <c r="B106">
        <v>35</v>
      </c>
      <c r="C106">
        <v>24</v>
      </c>
      <c r="D106">
        <v>107</v>
      </c>
    </row>
    <row r="107" spans="1:4" x14ac:dyDescent="0.25">
      <c r="A107" t="s">
        <v>69</v>
      </c>
      <c r="B107">
        <v>46</v>
      </c>
      <c r="C107">
        <v>31</v>
      </c>
      <c r="D107">
        <v>228</v>
      </c>
    </row>
    <row r="108" spans="1:4" x14ac:dyDescent="0.25">
      <c r="A108" t="s">
        <v>70</v>
      </c>
      <c r="B108">
        <v>56</v>
      </c>
      <c r="C108">
        <v>37</v>
      </c>
      <c r="D108">
        <v>241</v>
      </c>
    </row>
    <row r="109" spans="1:4" x14ac:dyDescent="0.25">
      <c r="A109" t="s">
        <v>71</v>
      </c>
      <c r="B109">
        <v>33</v>
      </c>
      <c r="C109">
        <v>22</v>
      </c>
      <c r="D109">
        <v>96</v>
      </c>
    </row>
    <row r="110" spans="1:4" x14ac:dyDescent="0.25">
      <c r="A110" t="s">
        <v>72</v>
      </c>
      <c r="B110">
        <v>24</v>
      </c>
      <c r="C110">
        <v>16</v>
      </c>
      <c r="D110">
        <v>103</v>
      </c>
    </row>
    <row r="111" spans="1:4" x14ac:dyDescent="0.25">
      <c r="A111" t="s">
        <v>73</v>
      </c>
      <c r="B111">
        <v>35</v>
      </c>
      <c r="C111">
        <v>24</v>
      </c>
      <c r="D111">
        <v>76</v>
      </c>
    </row>
    <row r="112" spans="1:4" x14ac:dyDescent="0.25">
      <c r="A112" t="s">
        <v>74</v>
      </c>
      <c r="B112">
        <v>59</v>
      </c>
      <c r="C112">
        <v>40</v>
      </c>
      <c r="D112">
        <v>123</v>
      </c>
    </row>
    <row r="113" spans="1:4" x14ac:dyDescent="0.25">
      <c r="A113" t="s">
        <v>75</v>
      </c>
      <c r="B113">
        <v>63</v>
      </c>
      <c r="C113">
        <v>42</v>
      </c>
      <c r="D113">
        <v>135</v>
      </c>
    </row>
    <row r="114" spans="1:4" x14ac:dyDescent="0.25">
      <c r="A114" t="s">
        <v>76</v>
      </c>
      <c r="B114">
        <v>56</v>
      </c>
      <c r="C114">
        <v>37</v>
      </c>
      <c r="D114">
        <v>190</v>
      </c>
    </row>
    <row r="115" spans="1:4" x14ac:dyDescent="0.25">
      <c r="A115" t="s">
        <v>77</v>
      </c>
      <c r="B115">
        <v>26</v>
      </c>
      <c r="C115">
        <v>17</v>
      </c>
      <c r="D115">
        <v>109</v>
      </c>
    </row>
    <row r="116" spans="1:4" x14ac:dyDescent="0.25">
      <c r="A116" t="s">
        <v>78</v>
      </c>
      <c r="B116">
        <v>47</v>
      </c>
      <c r="C116">
        <v>32</v>
      </c>
      <c r="D116">
        <v>130</v>
      </c>
    </row>
    <row r="117" spans="1:4" x14ac:dyDescent="0.25">
      <c r="A117" t="s">
        <v>79</v>
      </c>
      <c r="B117">
        <v>34</v>
      </c>
      <c r="C117">
        <v>23</v>
      </c>
      <c r="D117">
        <v>87</v>
      </c>
    </row>
    <row r="118" spans="1:4" x14ac:dyDescent="0.25">
      <c r="A118" t="s">
        <v>80</v>
      </c>
      <c r="B118">
        <v>47</v>
      </c>
      <c r="C118">
        <v>32</v>
      </c>
      <c r="D118">
        <v>123</v>
      </c>
    </row>
    <row r="119" spans="1:4" x14ac:dyDescent="0.25">
      <c r="A119" t="s">
        <v>81</v>
      </c>
      <c r="B119">
        <v>34</v>
      </c>
      <c r="C119">
        <v>23</v>
      </c>
      <c r="D119">
        <v>88</v>
      </c>
    </row>
    <row r="120" spans="1:4" x14ac:dyDescent="0.25">
      <c r="A120" t="s">
        <v>82</v>
      </c>
      <c r="B120">
        <v>52</v>
      </c>
      <c r="C120">
        <v>35</v>
      </c>
      <c r="D120">
        <v>170</v>
      </c>
    </row>
    <row r="121" spans="1:4" x14ac:dyDescent="0.25">
      <c r="A121" t="s">
        <v>83</v>
      </c>
      <c r="B121">
        <v>38</v>
      </c>
      <c r="C121">
        <v>25</v>
      </c>
      <c r="D121">
        <v>120</v>
      </c>
    </row>
    <row r="122" spans="1:4" x14ac:dyDescent="0.25">
      <c r="A122" t="s">
        <v>84</v>
      </c>
      <c r="B122">
        <v>46</v>
      </c>
      <c r="C122">
        <v>31</v>
      </c>
      <c r="D122">
        <v>114</v>
      </c>
    </row>
    <row r="123" spans="1:4" x14ac:dyDescent="0.25">
      <c r="A123" t="s">
        <v>85</v>
      </c>
      <c r="B123">
        <v>42</v>
      </c>
      <c r="C123">
        <v>28</v>
      </c>
      <c r="D123">
        <v>129</v>
      </c>
    </row>
    <row r="124" spans="1:4" x14ac:dyDescent="0.25">
      <c r="A124" t="s">
        <v>86</v>
      </c>
      <c r="B124">
        <v>63</v>
      </c>
      <c r="C124">
        <v>42</v>
      </c>
      <c r="D124">
        <v>102</v>
      </c>
    </row>
    <row r="125" spans="1:4" x14ac:dyDescent="0.25">
      <c r="A125" t="s">
        <v>87</v>
      </c>
      <c r="B125">
        <v>39</v>
      </c>
      <c r="C125">
        <v>26</v>
      </c>
      <c r="D125">
        <v>105</v>
      </c>
    </row>
    <row r="126" spans="1:4" x14ac:dyDescent="0.25">
      <c r="A126" t="s">
        <v>88</v>
      </c>
      <c r="B126">
        <v>54</v>
      </c>
      <c r="C126">
        <v>36</v>
      </c>
      <c r="D126">
        <v>220</v>
      </c>
    </row>
    <row r="127" spans="1:4" x14ac:dyDescent="0.25">
      <c r="A127" t="s">
        <v>89</v>
      </c>
      <c r="B127">
        <v>29</v>
      </c>
      <c r="C127">
        <v>20</v>
      </c>
      <c r="D127">
        <v>95</v>
      </c>
    </row>
    <row r="128" spans="1:4" x14ac:dyDescent="0.25">
      <c r="A128" t="s">
        <v>90</v>
      </c>
      <c r="B128">
        <v>48</v>
      </c>
      <c r="C128">
        <v>32</v>
      </c>
      <c r="D128">
        <v>177</v>
      </c>
    </row>
    <row r="129" spans="1:4" x14ac:dyDescent="0.25">
      <c r="A129" t="s">
        <v>91</v>
      </c>
      <c r="B129">
        <v>24</v>
      </c>
      <c r="C129">
        <v>16</v>
      </c>
      <c r="D129">
        <v>88</v>
      </c>
    </row>
    <row r="130" spans="1:4" x14ac:dyDescent="0.25">
      <c r="A130" t="s">
        <v>92</v>
      </c>
      <c r="B130">
        <v>42</v>
      </c>
      <c r="C130">
        <v>28</v>
      </c>
      <c r="D130">
        <v>180</v>
      </c>
    </row>
    <row r="131" spans="1:4" x14ac:dyDescent="0.25">
      <c r="A131" t="s">
        <v>93</v>
      </c>
      <c r="B131">
        <v>27</v>
      </c>
      <c r="C131">
        <v>18</v>
      </c>
      <c r="D131">
        <v>92</v>
      </c>
    </row>
    <row r="132" spans="1:4" x14ac:dyDescent="0.25">
      <c r="A132" t="s">
        <v>94</v>
      </c>
      <c r="B132">
        <v>29</v>
      </c>
      <c r="C132">
        <v>20</v>
      </c>
      <c r="D132">
        <v>94</v>
      </c>
    </row>
    <row r="133" spans="1:4" x14ac:dyDescent="0.25">
      <c r="A133" t="s">
        <v>95</v>
      </c>
      <c r="B133">
        <v>38</v>
      </c>
      <c r="C133">
        <v>25</v>
      </c>
      <c r="D133">
        <v>146</v>
      </c>
    </row>
    <row r="134" spans="1:4" x14ac:dyDescent="0.25">
      <c r="A134" t="s">
        <v>96</v>
      </c>
      <c r="B134">
        <v>35</v>
      </c>
      <c r="C134">
        <v>24</v>
      </c>
      <c r="D134">
        <v>155</v>
      </c>
    </row>
    <row r="135" spans="1:4" x14ac:dyDescent="0.25">
      <c r="A135" t="s">
        <v>97</v>
      </c>
      <c r="B135">
        <v>30</v>
      </c>
      <c r="C135">
        <v>20</v>
      </c>
      <c r="D135">
        <v>112</v>
      </c>
    </row>
    <row r="136" spans="1:4" x14ac:dyDescent="0.25">
      <c r="A136" t="s">
        <v>98</v>
      </c>
      <c r="B136">
        <v>36</v>
      </c>
      <c r="C136">
        <v>24</v>
      </c>
      <c r="D136">
        <v>126</v>
      </c>
    </row>
    <row r="137" spans="1:4" x14ac:dyDescent="0.25">
      <c r="A137" t="s">
        <v>99</v>
      </c>
      <c r="B137">
        <v>56</v>
      </c>
      <c r="C137">
        <v>37</v>
      </c>
      <c r="D137">
        <v>153</v>
      </c>
    </row>
    <row r="138" spans="1:4" x14ac:dyDescent="0.25">
      <c r="A138" t="s">
        <v>100</v>
      </c>
      <c r="B138">
        <v>36</v>
      </c>
      <c r="C138">
        <v>24</v>
      </c>
      <c r="D138">
        <v>81</v>
      </c>
    </row>
    <row r="139" spans="1:4" x14ac:dyDescent="0.25">
      <c r="A139" t="s">
        <v>101</v>
      </c>
      <c r="B139">
        <v>47</v>
      </c>
      <c r="C139">
        <v>32</v>
      </c>
      <c r="D139">
        <v>122</v>
      </c>
    </row>
    <row r="140" spans="1:4" x14ac:dyDescent="0.25">
      <c r="A140" t="s">
        <v>102</v>
      </c>
      <c r="B140">
        <v>42</v>
      </c>
      <c r="C140">
        <v>28</v>
      </c>
      <c r="D140">
        <v>131</v>
      </c>
    </row>
    <row r="141" spans="1:4" x14ac:dyDescent="0.25">
      <c r="A141" t="s">
        <v>103</v>
      </c>
      <c r="B141">
        <v>46</v>
      </c>
      <c r="C141">
        <v>31</v>
      </c>
      <c r="D141">
        <v>182</v>
      </c>
    </row>
    <row r="142" spans="1:4" x14ac:dyDescent="0.25">
      <c r="A142" t="s">
        <v>104</v>
      </c>
      <c r="B142">
        <v>80</v>
      </c>
      <c r="C142">
        <v>53</v>
      </c>
      <c r="D142">
        <v>182</v>
      </c>
    </row>
    <row r="143" spans="1:4" x14ac:dyDescent="0.25">
      <c r="A143" t="s">
        <v>105</v>
      </c>
      <c r="B143">
        <v>40</v>
      </c>
      <c r="C143">
        <v>27</v>
      </c>
      <c r="D143">
        <v>108</v>
      </c>
    </row>
    <row r="144" spans="1:4" x14ac:dyDescent="0.25">
      <c r="A144" t="s">
        <v>106</v>
      </c>
      <c r="B144">
        <v>60</v>
      </c>
      <c r="C144">
        <v>40</v>
      </c>
      <c r="D144">
        <v>200</v>
      </c>
    </row>
    <row r="145" spans="1:4" x14ac:dyDescent="0.25">
      <c r="A145" t="s">
        <v>190</v>
      </c>
      <c r="B145">
        <v>23</v>
      </c>
      <c r="C145">
        <v>16</v>
      </c>
      <c r="D145">
        <v>238</v>
      </c>
    </row>
    <row r="146" spans="1:4" x14ac:dyDescent="0.25">
      <c r="A146" t="s">
        <v>191</v>
      </c>
      <c r="B146">
        <v>34</v>
      </c>
      <c r="C146">
        <v>23</v>
      </c>
      <c r="D146">
        <v>122</v>
      </c>
    </row>
    <row r="147" spans="1:4" x14ac:dyDescent="0.25">
      <c r="A147" t="s">
        <v>107</v>
      </c>
      <c r="B147">
        <v>51</v>
      </c>
      <c r="C147">
        <v>34</v>
      </c>
      <c r="D147">
        <v>179</v>
      </c>
    </row>
    <row r="148" spans="1:4" x14ac:dyDescent="0.25">
      <c r="A148" t="s">
        <v>108</v>
      </c>
      <c r="B148">
        <v>39</v>
      </c>
      <c r="C148">
        <v>26</v>
      </c>
      <c r="D148">
        <v>111</v>
      </c>
    </row>
    <row r="149" spans="1:4" x14ac:dyDescent="0.25">
      <c r="A149" t="s">
        <v>109</v>
      </c>
      <c r="B149">
        <v>60</v>
      </c>
      <c r="C149">
        <v>40</v>
      </c>
      <c r="D149">
        <v>234</v>
      </c>
    </row>
    <row r="150" spans="1:4" x14ac:dyDescent="0.25">
      <c r="A150" t="s">
        <v>110</v>
      </c>
      <c r="B150">
        <v>38</v>
      </c>
      <c r="C150">
        <v>25</v>
      </c>
      <c r="D150">
        <v>108</v>
      </c>
    </row>
    <row r="151" spans="1:4" x14ac:dyDescent="0.25">
      <c r="A151" t="s">
        <v>111</v>
      </c>
      <c r="B151">
        <v>34</v>
      </c>
      <c r="C151">
        <v>23</v>
      </c>
      <c r="D151">
        <v>143</v>
      </c>
    </row>
    <row r="152" spans="1:4" x14ac:dyDescent="0.25">
      <c r="A152" t="s">
        <v>112</v>
      </c>
      <c r="B152">
        <v>33</v>
      </c>
      <c r="C152">
        <v>22</v>
      </c>
      <c r="D152">
        <v>116</v>
      </c>
    </row>
    <row r="153" spans="1:4" x14ac:dyDescent="0.25">
      <c r="A153" t="s">
        <v>192</v>
      </c>
      <c r="B153">
        <v>33</v>
      </c>
      <c r="C153">
        <v>22</v>
      </c>
      <c r="D153">
        <v>117</v>
      </c>
    </row>
    <row r="154" spans="1:4" x14ac:dyDescent="0.25">
      <c r="A154" t="s">
        <v>193</v>
      </c>
      <c r="B154">
        <v>30</v>
      </c>
      <c r="C154">
        <v>20</v>
      </c>
      <c r="D154">
        <v>84</v>
      </c>
    </row>
    <row r="155" spans="1:4" x14ac:dyDescent="0.25">
      <c r="A155" t="s">
        <v>194</v>
      </c>
      <c r="B155">
        <v>27</v>
      </c>
      <c r="C155">
        <v>18</v>
      </c>
      <c r="D155">
        <v>86</v>
      </c>
    </row>
    <row r="156" spans="1:4" x14ac:dyDescent="0.25">
      <c r="A156" t="s">
        <v>195</v>
      </c>
      <c r="B156">
        <v>29</v>
      </c>
      <c r="C156">
        <v>20</v>
      </c>
      <c r="D156">
        <v>109</v>
      </c>
    </row>
    <row r="157" spans="1:4" x14ac:dyDescent="0.25">
      <c r="A157" t="s">
        <v>196</v>
      </c>
      <c r="B157">
        <v>29</v>
      </c>
      <c r="C157">
        <v>20</v>
      </c>
      <c r="D157">
        <v>60</v>
      </c>
    </row>
    <row r="158" spans="1:4" x14ac:dyDescent="0.25">
      <c r="A158" t="s">
        <v>113</v>
      </c>
      <c r="B158">
        <v>36</v>
      </c>
      <c r="C158">
        <v>24</v>
      </c>
      <c r="D158">
        <v>102</v>
      </c>
    </row>
    <row r="159" spans="1:4" x14ac:dyDescent="0.25">
      <c r="A159" t="s">
        <v>114</v>
      </c>
      <c r="B159">
        <v>46</v>
      </c>
      <c r="C159">
        <v>31</v>
      </c>
      <c r="D159">
        <v>141</v>
      </c>
    </row>
    <row r="160" spans="1:4" x14ac:dyDescent="0.25">
      <c r="A160" t="s">
        <v>197</v>
      </c>
      <c r="B160">
        <v>32</v>
      </c>
      <c r="C160">
        <v>21</v>
      </c>
      <c r="D160">
        <v>92</v>
      </c>
    </row>
    <row r="161" spans="1:4" x14ac:dyDescent="0.25">
      <c r="A161" t="s">
        <v>198</v>
      </c>
      <c r="B161">
        <v>27</v>
      </c>
      <c r="C161">
        <v>18</v>
      </c>
      <c r="D161">
        <v>89</v>
      </c>
    </row>
    <row r="162" spans="1:4" x14ac:dyDescent="0.25">
      <c r="A162" t="s">
        <v>199</v>
      </c>
      <c r="B162">
        <v>28</v>
      </c>
      <c r="C162">
        <v>19</v>
      </c>
      <c r="D162">
        <v>84</v>
      </c>
    </row>
    <row r="163" spans="1:4" x14ac:dyDescent="0.25">
      <c r="A163" t="s">
        <v>200</v>
      </c>
      <c r="B163">
        <v>30</v>
      </c>
      <c r="C163">
        <v>20</v>
      </c>
      <c r="D163">
        <v>110</v>
      </c>
    </row>
    <row r="164" spans="1:4" x14ac:dyDescent="0.25">
      <c r="A164" t="s">
        <v>201</v>
      </c>
      <c r="B164">
        <v>26</v>
      </c>
      <c r="C164">
        <v>17</v>
      </c>
      <c r="D164">
        <v>114</v>
      </c>
    </row>
    <row r="165" spans="1:4" x14ac:dyDescent="0.25">
      <c r="A165" t="s">
        <v>202</v>
      </c>
      <c r="B165">
        <v>24</v>
      </c>
      <c r="C165">
        <v>16</v>
      </c>
      <c r="D165">
        <v>58</v>
      </c>
    </row>
    <row r="166" spans="1:4" x14ac:dyDescent="0.25">
      <c r="A166" t="s">
        <v>115</v>
      </c>
      <c r="B166">
        <v>36</v>
      </c>
      <c r="C166">
        <v>24</v>
      </c>
      <c r="D166">
        <v>130</v>
      </c>
    </row>
    <row r="167" spans="1:4" x14ac:dyDescent="0.25">
      <c r="A167" t="s">
        <v>116</v>
      </c>
      <c r="B167">
        <v>29</v>
      </c>
      <c r="C167">
        <v>20</v>
      </c>
      <c r="D167">
        <v>85</v>
      </c>
    </row>
    <row r="168" spans="1:4" x14ac:dyDescent="0.25">
      <c r="A168" t="s">
        <v>117</v>
      </c>
      <c r="B168">
        <v>34</v>
      </c>
      <c r="C168">
        <v>23</v>
      </c>
      <c r="D168">
        <v>75</v>
      </c>
    </row>
    <row r="169" spans="1:4" x14ac:dyDescent="0.25">
      <c r="A169" t="s">
        <v>118</v>
      </c>
      <c r="B169">
        <v>47</v>
      </c>
      <c r="C169">
        <v>32</v>
      </c>
      <c r="D169">
        <v>80</v>
      </c>
    </row>
    <row r="170" spans="1:4" x14ac:dyDescent="0.25">
      <c r="A170" t="s">
        <v>203</v>
      </c>
      <c r="B170">
        <v>38</v>
      </c>
      <c r="C170">
        <v>25</v>
      </c>
      <c r="D170">
        <v>234</v>
      </c>
    </row>
    <row r="171" spans="1:4" x14ac:dyDescent="0.25">
      <c r="A171" t="s">
        <v>204</v>
      </c>
      <c r="B171">
        <v>48</v>
      </c>
      <c r="C171">
        <v>32</v>
      </c>
      <c r="D171">
        <v>179</v>
      </c>
    </row>
    <row r="172" spans="1:4" x14ac:dyDescent="0.25">
      <c r="A172" t="s">
        <v>205</v>
      </c>
      <c r="B172">
        <v>48</v>
      </c>
      <c r="C172">
        <v>32</v>
      </c>
      <c r="D172">
        <v>80</v>
      </c>
    </row>
    <row r="173" spans="1:4" x14ac:dyDescent="0.25">
      <c r="A173" t="s">
        <v>119</v>
      </c>
      <c r="B173">
        <v>50</v>
      </c>
      <c r="C173">
        <v>33</v>
      </c>
      <c r="D173">
        <v>168</v>
      </c>
    </row>
    <row r="174" spans="1:4" x14ac:dyDescent="0.25">
      <c r="A174" t="s">
        <v>206</v>
      </c>
      <c r="B174">
        <v>66</v>
      </c>
      <c r="C174">
        <v>44</v>
      </c>
      <c r="D174">
        <v>186</v>
      </c>
    </row>
    <row r="175" spans="1:4" x14ac:dyDescent="0.25">
      <c r="A175" t="s">
        <v>207</v>
      </c>
      <c r="B175">
        <v>64</v>
      </c>
      <c r="C175">
        <v>43</v>
      </c>
      <c r="D175">
        <v>180</v>
      </c>
    </row>
    <row r="176" spans="1:4" x14ac:dyDescent="0.25">
      <c r="A176" t="s">
        <v>120</v>
      </c>
      <c r="B176">
        <v>42</v>
      </c>
      <c r="C176">
        <v>28</v>
      </c>
      <c r="D176">
        <v>190</v>
      </c>
    </row>
    <row r="177" spans="1:4" x14ac:dyDescent="0.25">
      <c r="A177" t="s">
        <v>121</v>
      </c>
      <c r="B177">
        <v>20</v>
      </c>
      <c r="C177">
        <v>13</v>
      </c>
      <c r="D177">
        <v>74</v>
      </c>
    </row>
    <row r="178" spans="1:4" x14ac:dyDescent="0.25">
      <c r="A178" t="s">
        <v>122</v>
      </c>
      <c r="B178">
        <v>48</v>
      </c>
      <c r="C178">
        <v>32</v>
      </c>
      <c r="D178">
        <v>161</v>
      </c>
    </row>
    <row r="179" spans="1:4" x14ac:dyDescent="0.25">
      <c r="A179" t="s">
        <v>123</v>
      </c>
      <c r="B179">
        <v>45</v>
      </c>
      <c r="C179">
        <v>30</v>
      </c>
      <c r="D179">
        <v>140</v>
      </c>
    </row>
    <row r="180" spans="1:4" x14ac:dyDescent="0.25">
      <c r="A180" t="s">
        <v>124</v>
      </c>
      <c r="B180">
        <v>54</v>
      </c>
      <c r="C180">
        <v>36</v>
      </c>
      <c r="D180">
        <v>197</v>
      </c>
    </row>
    <row r="181" spans="1:4" x14ac:dyDescent="0.25">
      <c r="A181" t="s">
        <v>125</v>
      </c>
      <c r="B181">
        <v>24</v>
      </c>
      <c r="C181">
        <v>16</v>
      </c>
      <c r="D181">
        <v>85</v>
      </c>
    </row>
    <row r="182" spans="1:4" x14ac:dyDescent="0.25">
      <c r="A182" t="s">
        <v>126</v>
      </c>
      <c r="B182">
        <v>33</v>
      </c>
      <c r="C182">
        <v>22</v>
      </c>
      <c r="D182">
        <v>95</v>
      </c>
    </row>
    <row r="183" spans="1:4" x14ac:dyDescent="0.25">
      <c r="A183" t="s">
        <v>208</v>
      </c>
      <c r="B183">
        <v>34</v>
      </c>
      <c r="C183">
        <v>23</v>
      </c>
      <c r="D183">
        <v>118</v>
      </c>
    </row>
    <row r="184" spans="1:4" x14ac:dyDescent="0.25">
      <c r="A184" t="s">
        <v>209</v>
      </c>
      <c r="B184">
        <v>40</v>
      </c>
      <c r="C184">
        <v>27</v>
      </c>
      <c r="D184">
        <v>115</v>
      </c>
    </row>
    <row r="185" spans="1:4" x14ac:dyDescent="0.25">
      <c r="A185" t="s">
        <v>210</v>
      </c>
      <c r="B185">
        <v>40</v>
      </c>
      <c r="C185">
        <v>27</v>
      </c>
      <c r="D185">
        <v>118</v>
      </c>
    </row>
    <row r="186" spans="1:4" x14ac:dyDescent="0.25">
      <c r="A186" t="s">
        <v>211</v>
      </c>
      <c r="B186">
        <v>35</v>
      </c>
      <c r="C186">
        <v>24</v>
      </c>
      <c r="D186">
        <v>121</v>
      </c>
    </row>
    <row r="187" spans="1:4" x14ac:dyDescent="0.25">
      <c r="A187" t="s">
        <v>212</v>
      </c>
      <c r="B187">
        <v>34</v>
      </c>
      <c r="C187">
        <v>23</v>
      </c>
      <c r="D187">
        <v>115</v>
      </c>
    </row>
    <row r="188" spans="1:4" x14ac:dyDescent="0.25">
      <c r="A188" t="s">
        <v>127</v>
      </c>
      <c r="B188">
        <v>42</v>
      </c>
      <c r="C188">
        <v>28</v>
      </c>
      <c r="D188">
        <v>100</v>
      </c>
    </row>
    <row r="189" spans="1:4" x14ac:dyDescent="0.25">
      <c r="A189" t="s">
        <v>128</v>
      </c>
      <c r="B189">
        <v>33</v>
      </c>
      <c r="C189">
        <v>22</v>
      </c>
      <c r="D189">
        <v>195</v>
      </c>
    </row>
    <row r="190" spans="1:4" x14ac:dyDescent="0.25">
      <c r="A190" t="s">
        <v>213</v>
      </c>
      <c r="B190">
        <v>27</v>
      </c>
      <c r="C190">
        <v>18</v>
      </c>
      <c r="D190">
        <v>112</v>
      </c>
    </row>
    <row r="191" spans="1:4" x14ac:dyDescent="0.25">
      <c r="A191" t="s">
        <v>214</v>
      </c>
      <c r="B191">
        <v>29</v>
      </c>
      <c r="C191">
        <v>20</v>
      </c>
      <c r="D191">
        <v>124</v>
      </c>
    </row>
    <row r="192" spans="1:4" x14ac:dyDescent="0.25">
      <c r="A192" t="s">
        <v>215</v>
      </c>
      <c r="B192">
        <v>22</v>
      </c>
      <c r="C192">
        <v>15</v>
      </c>
      <c r="D192">
        <v>94</v>
      </c>
    </row>
    <row r="193" spans="1:4" x14ac:dyDescent="0.25">
      <c r="A193" t="s">
        <v>129</v>
      </c>
      <c r="B193">
        <v>34</v>
      </c>
      <c r="C193">
        <v>23</v>
      </c>
      <c r="D193">
        <v>150</v>
      </c>
    </row>
    <row r="194" spans="1:4" x14ac:dyDescent="0.25">
      <c r="A194" t="s">
        <v>130</v>
      </c>
      <c r="B194">
        <v>38</v>
      </c>
      <c r="C194">
        <v>25</v>
      </c>
      <c r="D194">
        <v>140</v>
      </c>
    </row>
    <row r="195" spans="1:4" x14ac:dyDescent="0.25">
      <c r="A195" t="s">
        <v>131</v>
      </c>
      <c r="B195">
        <v>27</v>
      </c>
      <c r="C195">
        <v>18</v>
      </c>
      <c r="D195">
        <v>118</v>
      </c>
    </row>
    <row r="196" spans="1:4" x14ac:dyDescent="0.25">
      <c r="A196" t="s">
        <v>132</v>
      </c>
      <c r="B196">
        <v>46</v>
      </c>
      <c r="C196">
        <v>31</v>
      </c>
      <c r="D196">
        <v>143</v>
      </c>
    </row>
    <row r="197" spans="1:4" x14ac:dyDescent="0.25">
      <c r="A197" t="s">
        <v>133</v>
      </c>
      <c r="B197">
        <v>47</v>
      </c>
      <c r="C197">
        <v>32</v>
      </c>
      <c r="D197">
        <v>201</v>
      </c>
    </row>
    <row r="198" spans="1:4" x14ac:dyDescent="0.25">
      <c r="A198" t="s">
        <v>134</v>
      </c>
      <c r="B198">
        <v>38</v>
      </c>
      <c r="C198">
        <v>25</v>
      </c>
      <c r="D198">
        <v>110</v>
      </c>
    </row>
    <row r="199" spans="1:4" x14ac:dyDescent="0.25">
      <c r="A199" t="s">
        <v>135</v>
      </c>
      <c r="B199">
        <v>39</v>
      </c>
      <c r="C199">
        <v>26</v>
      </c>
      <c r="D199">
        <v>118</v>
      </c>
    </row>
    <row r="200" spans="1:4" x14ac:dyDescent="0.25">
      <c r="A200" t="s">
        <v>136</v>
      </c>
      <c r="B200">
        <v>39</v>
      </c>
      <c r="C200">
        <v>26</v>
      </c>
      <c r="D200">
        <v>94</v>
      </c>
    </row>
    <row r="201" spans="1:4" x14ac:dyDescent="0.25">
      <c r="A201" t="s">
        <v>137</v>
      </c>
      <c r="B201">
        <v>45</v>
      </c>
      <c r="C201">
        <v>30</v>
      </c>
      <c r="D201">
        <v>177</v>
      </c>
    </row>
    <row r="202" spans="1:4" x14ac:dyDescent="0.25">
      <c r="A202" t="s">
        <v>138</v>
      </c>
      <c r="B202">
        <v>64</v>
      </c>
      <c r="C202">
        <v>43</v>
      </c>
      <c r="D202">
        <v>163</v>
      </c>
    </row>
    <row r="203" spans="1:4" x14ac:dyDescent="0.25">
      <c r="A203" t="s">
        <v>139</v>
      </c>
      <c r="B203">
        <v>35</v>
      </c>
      <c r="C203">
        <v>24</v>
      </c>
      <c r="D203">
        <v>94</v>
      </c>
    </row>
    <row r="204" spans="1:4" x14ac:dyDescent="0.25">
      <c r="A204" t="s">
        <v>216</v>
      </c>
      <c r="B204">
        <v>26</v>
      </c>
      <c r="C204">
        <v>17</v>
      </c>
      <c r="D204">
        <v>120</v>
      </c>
    </row>
    <row r="205" spans="1:4" x14ac:dyDescent="0.25">
      <c r="A205" t="s">
        <v>217</v>
      </c>
      <c r="B205">
        <v>29</v>
      </c>
      <c r="C205">
        <v>20</v>
      </c>
      <c r="D205">
        <v>55</v>
      </c>
    </row>
    <row r="206" spans="1:4" x14ac:dyDescent="0.25">
      <c r="A206" t="s">
        <v>218</v>
      </c>
      <c r="B206">
        <v>17</v>
      </c>
      <c r="C206">
        <v>12</v>
      </c>
      <c r="D206">
        <v>95</v>
      </c>
    </row>
    <row r="207" spans="1:4" x14ac:dyDescent="0.25">
      <c r="A207" t="s">
        <v>140</v>
      </c>
      <c r="B207">
        <v>40</v>
      </c>
      <c r="C207">
        <v>27</v>
      </c>
      <c r="D207">
        <v>115</v>
      </c>
    </row>
    <row r="208" spans="1:4" x14ac:dyDescent="0.25">
      <c r="A208" t="s">
        <v>141</v>
      </c>
      <c r="B208">
        <v>33</v>
      </c>
      <c r="C208">
        <v>22</v>
      </c>
      <c r="D208">
        <v>108</v>
      </c>
    </row>
    <row r="209" spans="1:4" x14ac:dyDescent="0.25">
      <c r="A209" t="s">
        <v>142</v>
      </c>
      <c r="B209">
        <v>41</v>
      </c>
      <c r="C209">
        <v>28</v>
      </c>
      <c r="D209">
        <v>143</v>
      </c>
    </row>
    <row r="210" spans="1:4" x14ac:dyDescent="0.25">
      <c r="A210" t="s">
        <v>143</v>
      </c>
      <c r="B210">
        <v>26</v>
      </c>
      <c r="C210">
        <v>17</v>
      </c>
      <c r="D210">
        <v>98</v>
      </c>
    </row>
    <row r="211" spans="1:4" x14ac:dyDescent="0.25">
      <c r="A211" t="s">
        <v>144</v>
      </c>
      <c r="B211">
        <v>22</v>
      </c>
      <c r="C211">
        <v>15</v>
      </c>
      <c r="D211">
        <v>63</v>
      </c>
    </row>
    <row r="212" spans="1:4" x14ac:dyDescent="0.25">
      <c r="A212" t="s">
        <v>145</v>
      </c>
      <c r="B212">
        <v>48</v>
      </c>
      <c r="C212">
        <v>32</v>
      </c>
      <c r="D212">
        <v>90</v>
      </c>
    </row>
    <row r="213" spans="1:4" x14ac:dyDescent="0.25">
      <c r="A213" t="s">
        <v>146</v>
      </c>
      <c r="B213">
        <v>34</v>
      </c>
      <c r="C213">
        <v>23</v>
      </c>
      <c r="D213">
        <v>104</v>
      </c>
    </row>
    <row r="214" spans="1:4" x14ac:dyDescent="0.25">
      <c r="A214" t="s">
        <v>147</v>
      </c>
      <c r="B214">
        <v>52</v>
      </c>
      <c r="C214">
        <v>35</v>
      </c>
      <c r="D214">
        <v>160</v>
      </c>
    </row>
    <row r="215" spans="1:4" x14ac:dyDescent="0.25">
      <c r="A215" t="s">
        <v>148</v>
      </c>
      <c r="B215">
        <v>45</v>
      </c>
      <c r="C215">
        <v>30</v>
      </c>
      <c r="D215">
        <v>127</v>
      </c>
    </row>
    <row r="216" spans="1:4" x14ac:dyDescent="0.25">
      <c r="A216" t="s">
        <v>149</v>
      </c>
      <c r="B216">
        <v>65</v>
      </c>
      <c r="C216">
        <v>44</v>
      </c>
      <c r="D216">
        <v>156</v>
      </c>
    </row>
    <row r="217" spans="1:4" x14ac:dyDescent="0.25">
      <c r="A217" t="s">
        <v>219</v>
      </c>
      <c r="B217">
        <v>62</v>
      </c>
      <c r="C217">
        <v>41</v>
      </c>
      <c r="D217">
        <v>175</v>
      </c>
    </row>
    <row r="218" spans="1:4" x14ac:dyDescent="0.25">
      <c r="A218" t="s">
        <v>220</v>
      </c>
      <c r="B218">
        <v>58</v>
      </c>
      <c r="C218">
        <v>39</v>
      </c>
      <c r="D218">
        <v>265</v>
      </c>
    </row>
    <row r="219" spans="1:4" x14ac:dyDescent="0.25">
      <c r="A219" t="s">
        <v>221</v>
      </c>
      <c r="B219">
        <v>54</v>
      </c>
      <c r="C219">
        <v>36</v>
      </c>
      <c r="D219">
        <v>209</v>
      </c>
    </row>
    <row r="220" spans="1:4" x14ac:dyDescent="0.25">
      <c r="A220" t="s">
        <v>222</v>
      </c>
      <c r="B220">
        <v>63</v>
      </c>
      <c r="C220">
        <v>42</v>
      </c>
      <c r="D220">
        <v>138</v>
      </c>
    </row>
    <row r="221" spans="1:4" x14ac:dyDescent="0.25">
      <c r="A221" t="s">
        <v>223</v>
      </c>
      <c r="B221">
        <v>56</v>
      </c>
      <c r="C221">
        <v>37</v>
      </c>
      <c r="D221">
        <v>274</v>
      </c>
    </row>
    <row r="222" spans="1:4" x14ac:dyDescent="0.25">
      <c r="A222" t="s">
        <v>224</v>
      </c>
      <c r="B222">
        <v>64</v>
      </c>
      <c r="C222">
        <v>43</v>
      </c>
      <c r="D222">
        <v>151</v>
      </c>
    </row>
    <row r="223" spans="1:4" x14ac:dyDescent="0.25">
      <c r="A223" t="s">
        <v>225</v>
      </c>
      <c r="B223">
        <v>58</v>
      </c>
      <c r="C223">
        <v>39</v>
      </c>
      <c r="D223">
        <v>282</v>
      </c>
    </row>
    <row r="224" spans="1:4" x14ac:dyDescent="0.25">
      <c r="A224" t="s">
        <v>226</v>
      </c>
      <c r="B224">
        <v>51</v>
      </c>
      <c r="C224">
        <v>34</v>
      </c>
      <c r="D224">
        <v>314</v>
      </c>
    </row>
    <row r="225" spans="1:4" x14ac:dyDescent="0.25">
      <c r="A225" t="s">
        <v>227</v>
      </c>
      <c r="B225">
        <v>62</v>
      </c>
      <c r="C225">
        <v>41</v>
      </c>
      <c r="D225">
        <v>276</v>
      </c>
    </row>
    <row r="226" spans="1:4" x14ac:dyDescent="0.25">
      <c r="A226" t="s">
        <v>228</v>
      </c>
      <c r="B226">
        <v>51</v>
      </c>
      <c r="C226">
        <v>34</v>
      </c>
      <c r="D226">
        <v>138</v>
      </c>
    </row>
    <row r="227" spans="1:4" x14ac:dyDescent="0.25">
      <c r="A227" t="s">
        <v>229</v>
      </c>
      <c r="B227">
        <v>62</v>
      </c>
      <c r="C227">
        <v>41</v>
      </c>
      <c r="D227">
        <v>224</v>
      </c>
    </row>
    <row r="228" spans="1:4" x14ac:dyDescent="0.25">
      <c r="A228" t="s">
        <v>230</v>
      </c>
      <c r="B228">
        <v>45</v>
      </c>
      <c r="C228">
        <v>30</v>
      </c>
      <c r="D228">
        <v>115</v>
      </c>
    </row>
    <row r="229" spans="1:4" x14ac:dyDescent="0.25">
      <c r="A229" t="s">
        <v>150</v>
      </c>
      <c r="B229">
        <v>41</v>
      </c>
      <c r="C229">
        <v>28</v>
      </c>
      <c r="D229">
        <v>86</v>
      </c>
    </row>
    <row r="230" spans="1:4" x14ac:dyDescent="0.25">
      <c r="A230" t="s">
        <v>151</v>
      </c>
      <c r="B230">
        <v>20</v>
      </c>
      <c r="C230">
        <v>13</v>
      </c>
      <c r="D230">
        <v>98</v>
      </c>
    </row>
    <row r="231" spans="1:4" x14ac:dyDescent="0.25">
      <c r="A231" t="s">
        <v>152</v>
      </c>
      <c r="B231">
        <v>46</v>
      </c>
      <c r="C231">
        <v>31</v>
      </c>
      <c r="D231">
        <v>74</v>
      </c>
    </row>
    <row r="232" spans="1:4" x14ac:dyDescent="0.25">
      <c r="A232" t="s">
        <v>153</v>
      </c>
      <c r="B232">
        <v>45</v>
      </c>
      <c r="C232">
        <v>30</v>
      </c>
      <c r="D232">
        <v>116</v>
      </c>
    </row>
  </sheetData>
  <sheetProtection sheet="1" objects="1" scenarios="1"/>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EE33B-56A0-439E-BB0A-6A71028F034D}">
  <dimension ref="A1:G20"/>
  <sheetViews>
    <sheetView zoomScaleNormal="100" workbookViewId="0">
      <selection activeCell="A15" sqref="A15"/>
    </sheetView>
  </sheetViews>
  <sheetFormatPr baseColWidth="10" defaultRowHeight="15" x14ac:dyDescent="0.25"/>
  <cols>
    <col min="1" max="1" width="95" style="30" customWidth="1"/>
  </cols>
  <sheetData>
    <row r="1" spans="1:7" ht="57" customHeight="1" x14ac:dyDescent="0.25"/>
    <row r="2" spans="1:7" ht="33" customHeight="1" x14ac:dyDescent="0.3">
      <c r="A2" s="38" t="s">
        <v>263</v>
      </c>
    </row>
    <row r="3" spans="1:7" ht="33.950000000000003" customHeight="1" x14ac:dyDescent="0.25">
      <c r="A3" s="26" t="s">
        <v>262</v>
      </c>
      <c r="B3" s="25"/>
      <c r="C3" s="25"/>
      <c r="D3" s="25"/>
      <c r="E3" s="25"/>
      <c r="F3" s="25"/>
      <c r="G3" s="25"/>
    </row>
    <row r="4" spans="1:7" ht="33.950000000000003" customHeight="1" x14ac:dyDescent="0.25">
      <c r="A4" s="27" t="s">
        <v>254</v>
      </c>
    </row>
    <row r="5" spans="1:7" ht="60" x14ac:dyDescent="0.25">
      <c r="A5" s="28" t="s">
        <v>264</v>
      </c>
      <c r="B5" s="25"/>
      <c r="C5" s="25"/>
      <c r="D5" s="25"/>
      <c r="E5" s="25"/>
      <c r="F5" s="25"/>
      <c r="G5" s="25"/>
    </row>
    <row r="6" spans="1:7" ht="33.950000000000003" customHeight="1" x14ac:dyDescent="0.25">
      <c r="A6" s="27" t="s">
        <v>255</v>
      </c>
      <c r="B6" s="25"/>
      <c r="C6" s="25"/>
      <c r="D6" s="25"/>
      <c r="E6" s="25"/>
      <c r="F6" s="25"/>
      <c r="G6" s="25"/>
    </row>
    <row r="7" spans="1:7" ht="90" x14ac:dyDescent="0.25">
      <c r="A7" s="28" t="s">
        <v>265</v>
      </c>
    </row>
    <row r="8" spans="1:7" ht="180" x14ac:dyDescent="0.25">
      <c r="A8" s="28" t="s">
        <v>266</v>
      </c>
    </row>
    <row r="9" spans="1:7" ht="33.950000000000003" customHeight="1" x14ac:dyDescent="0.25">
      <c r="A9" s="27" t="s">
        <v>256</v>
      </c>
    </row>
    <row r="10" spans="1:7" ht="60" x14ac:dyDescent="0.25">
      <c r="A10" s="28" t="s">
        <v>267</v>
      </c>
    </row>
    <row r="11" spans="1:7" ht="150" x14ac:dyDescent="0.25">
      <c r="A11" s="28" t="s">
        <v>268</v>
      </c>
    </row>
    <row r="12" spans="1:7" ht="30" x14ac:dyDescent="0.25">
      <c r="A12" s="28" t="s">
        <v>257</v>
      </c>
    </row>
    <row r="13" spans="1:7" ht="60" x14ac:dyDescent="0.25">
      <c r="A13" s="28" t="s">
        <v>258</v>
      </c>
    </row>
    <row r="14" spans="1:7" ht="33.950000000000003" customHeight="1" x14ac:dyDescent="0.25">
      <c r="A14" s="27" t="s">
        <v>270</v>
      </c>
    </row>
    <row r="15" spans="1:7" ht="45" x14ac:dyDescent="0.25">
      <c r="A15" s="28" t="s">
        <v>271</v>
      </c>
    </row>
    <row r="16" spans="1:7" ht="33.950000000000003" customHeight="1" x14ac:dyDescent="0.25">
      <c r="A16" s="29" t="s">
        <v>259</v>
      </c>
    </row>
    <row r="17" spans="1:1" ht="45" x14ac:dyDescent="0.25">
      <c r="A17" s="28" t="s">
        <v>276</v>
      </c>
    </row>
    <row r="18" spans="1:1" ht="33.950000000000003" customHeight="1" x14ac:dyDescent="0.25">
      <c r="A18" s="29" t="s">
        <v>260</v>
      </c>
    </row>
    <row r="19" spans="1:1" ht="45" x14ac:dyDescent="0.25">
      <c r="A19" s="28" t="s">
        <v>269</v>
      </c>
    </row>
    <row r="20" spans="1:1" ht="30" x14ac:dyDescent="0.25">
      <c r="A20" s="28" t="s">
        <v>261</v>
      </c>
    </row>
  </sheetData>
  <sheetProtection sheet="1" objects="1" scenarios="1"/>
  <pageMargins left="0.78740157480314965" right="0.78740157480314965" top="0.19685039370078741" bottom="0.51181102362204722"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ed1d751a-834b-48e5-8ac5-a373345377f5</BSO999929>
</file>

<file path=customXml/itemProps1.xml><?xml version="1.0" encoding="utf-8"?>
<ds:datastoreItem xmlns:ds="http://schemas.openxmlformats.org/officeDocument/2006/customXml" ds:itemID="{54C9F98F-EA48-4F59-AE91-3B20812C15A0}">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Aufstellung</vt:lpstr>
      <vt:lpstr>VMA</vt:lpstr>
      <vt:lpstr>Hinweise</vt:lpstr>
      <vt:lpstr>Aufstellung!Drucktitel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Naudszus, Max</dc:creator>
  <cp:lastModifiedBy>Naudzsus, Max</cp:lastModifiedBy>
  <cp:lastPrinted>2023-10-12T09:59:03Z</cp:lastPrinted>
  <dcterms:created xsi:type="dcterms:W3CDTF">2023-09-15T06:17:40Z</dcterms:created>
  <dcterms:modified xsi:type="dcterms:W3CDTF">2023-10-16T11:35:16Z</dcterms:modified>
</cp:coreProperties>
</file>